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-H510M\Desktop\"/>
    </mc:Choice>
  </mc:AlternateContent>
  <bookViews>
    <workbookView xWindow="0" yWindow="0" windowWidth="20730" windowHeight="11700" activeTab="2"/>
  </bookViews>
  <sheets>
    <sheet name="հավելված" sheetId="1" r:id="rId1"/>
    <sheet name="հատված 1" sheetId="2" r:id="rId2"/>
    <sheet name="հատված 2" sheetId="3" r:id="rId3"/>
    <sheet name="հատված 3" sheetId="4" r:id="rId4"/>
    <sheet name="հատված 4-5" sheetId="5" r:id="rId5"/>
    <sheet name="հատված 6" sheetId="6" r:id="rId6"/>
  </sheets>
  <externalReferences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2" i="3" l="1"/>
  <c r="I10" i="6" l="1"/>
  <c r="J72" i="2" l="1"/>
  <c r="J11" i="2"/>
  <c r="J182" i="3" l="1"/>
  <c r="L252" i="6"/>
  <c r="H267" i="6"/>
  <c r="H50" i="6"/>
  <c r="H35" i="6" l="1"/>
  <c r="H34" i="6"/>
  <c r="H12" i="6"/>
  <c r="H14" i="6"/>
  <c r="H15" i="6"/>
  <c r="H16" i="6"/>
  <c r="H17" i="6"/>
  <c r="H18" i="6"/>
  <c r="H19" i="6"/>
  <c r="H21" i="6"/>
  <c r="H22" i="6"/>
  <c r="H23" i="6"/>
  <c r="H25" i="6"/>
  <c r="H26" i="6"/>
  <c r="H27" i="6"/>
  <c r="H28" i="6"/>
  <c r="H29" i="6"/>
  <c r="H30" i="6"/>
  <c r="H31" i="6"/>
  <c r="H32" i="6"/>
  <c r="H33" i="6"/>
  <c r="H11" i="6"/>
  <c r="H218" i="6"/>
  <c r="H217" i="6"/>
  <c r="H216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01" i="6"/>
  <c r="H10" i="6" l="1"/>
  <c r="F41" i="4"/>
  <c r="E41" i="4"/>
  <c r="L296" i="6"/>
  <c r="L160" i="6" l="1"/>
  <c r="J28" i="3" l="1"/>
  <c r="F75" i="3" l="1"/>
  <c r="J13" i="3"/>
  <c r="G13" i="3"/>
  <c r="L10" i="6"/>
  <c r="F135" i="3" l="1"/>
  <c r="F14" i="3"/>
  <c r="I137" i="4"/>
  <c r="I141" i="4"/>
  <c r="H160" i="6"/>
  <c r="L200" i="6"/>
  <c r="H200" i="6"/>
  <c r="I200" i="6"/>
  <c r="H117" i="6" l="1"/>
  <c r="L117" i="6"/>
  <c r="H81" i="6" l="1"/>
  <c r="L81" i="6"/>
  <c r="F42" i="3" l="1"/>
  <c r="F41" i="3"/>
  <c r="F29" i="3" l="1"/>
  <c r="I345" i="6" l="1"/>
  <c r="H123" i="6"/>
  <c r="H121" i="6" s="1"/>
  <c r="L123" i="6"/>
  <c r="L121" i="6" s="1"/>
  <c r="F88" i="3" l="1"/>
  <c r="G76" i="3"/>
  <c r="J76" i="3"/>
  <c r="F76" i="3"/>
  <c r="J38" i="3"/>
  <c r="D70" i="5"/>
  <c r="F70" i="5"/>
  <c r="F127" i="4"/>
  <c r="E110" i="4"/>
  <c r="F110" i="4"/>
  <c r="E127" i="4"/>
  <c r="I133" i="4"/>
  <c r="E133" i="4"/>
  <c r="E137" i="4"/>
  <c r="E141" i="4"/>
  <c r="I173" i="4"/>
  <c r="E173" i="4"/>
  <c r="I132" i="4" l="1"/>
  <c r="I131" i="4" s="1"/>
  <c r="F13" i="3"/>
  <c r="H113" i="6"/>
  <c r="I113" i="6"/>
  <c r="H346" i="6" l="1"/>
  <c r="H345" i="6" s="1"/>
  <c r="L345" i="6"/>
  <c r="I338" i="6"/>
  <c r="I337" i="6" s="1"/>
  <c r="I323" i="6" s="1"/>
  <c r="H338" i="6"/>
  <c r="H337" i="6" s="1"/>
  <c r="H323" i="6" s="1"/>
  <c r="L323" i="6"/>
  <c r="I313" i="6"/>
  <c r="H313" i="6"/>
  <c r="H312" i="6" s="1"/>
  <c r="I312" i="6"/>
  <c r="F299" i="6"/>
  <c r="L295" i="6"/>
  <c r="L294" i="6" s="1"/>
  <c r="I296" i="6"/>
  <c r="I295" i="6" s="1"/>
  <c r="I294" i="6" s="1"/>
  <c r="H296" i="6"/>
  <c r="H295" i="6" s="1"/>
  <c r="I286" i="6"/>
  <c r="I285" i="6" s="1"/>
  <c r="H286" i="6"/>
  <c r="H285" i="6" s="1"/>
  <c r="L276" i="6"/>
  <c r="I276" i="6"/>
  <c r="H276" i="6"/>
  <c r="L272" i="6"/>
  <c r="I268" i="6"/>
  <c r="H268" i="6"/>
  <c r="I252" i="6"/>
  <c r="I246" i="6"/>
  <c r="I245" i="6" s="1"/>
  <c r="H246" i="6"/>
  <c r="H245" i="6" s="1"/>
  <c r="I219" i="6"/>
  <c r="H219" i="6"/>
  <c r="L219" i="6"/>
  <c r="L199" i="6"/>
  <c r="I199" i="6"/>
  <c r="H199" i="6"/>
  <c r="L189" i="6"/>
  <c r="L188" i="6" s="1"/>
  <c r="H189" i="6"/>
  <c r="H188" i="6" s="1"/>
  <c r="L186" i="6"/>
  <c r="L185" i="6" s="1"/>
  <c r="I186" i="6"/>
  <c r="I185" i="6" s="1"/>
  <c r="H186" i="6"/>
  <c r="H185" i="6" s="1"/>
  <c r="I164" i="6"/>
  <c r="I163" i="6" s="1"/>
  <c r="I162" i="6" s="1"/>
  <c r="H164" i="6"/>
  <c r="H163" i="6" s="1"/>
  <c r="H162" i="6" s="1"/>
  <c r="L162" i="6"/>
  <c r="I160" i="6"/>
  <c r="F139" i="6"/>
  <c r="L134" i="6"/>
  <c r="L133" i="6" s="1"/>
  <c r="I134" i="6"/>
  <c r="I133" i="6" s="1"/>
  <c r="H134" i="6"/>
  <c r="H133" i="6" s="1"/>
  <c r="L129" i="6"/>
  <c r="I129" i="6"/>
  <c r="H129" i="6"/>
  <c r="L112" i="6"/>
  <c r="I112" i="6"/>
  <c r="H112" i="6"/>
  <c r="I91" i="6"/>
  <c r="L90" i="6"/>
  <c r="H90" i="6"/>
  <c r="I81" i="6"/>
  <c r="I80" i="6" s="1"/>
  <c r="H80" i="6"/>
  <c r="L77" i="6"/>
  <c r="I77" i="6"/>
  <c r="L72" i="6"/>
  <c r="I72" i="6"/>
  <c r="H72" i="6"/>
  <c r="L70" i="6"/>
  <c r="I70" i="6"/>
  <c r="F65" i="6"/>
  <c r="L50" i="6"/>
  <c r="L49" i="6" s="1"/>
  <c r="I50" i="6"/>
  <c r="I49" i="6" s="1"/>
  <c r="L9" i="6"/>
  <c r="I9" i="6"/>
  <c r="H9" i="6"/>
  <c r="F137" i="4"/>
  <c r="E132" i="4"/>
  <c r="E131" i="4" s="1"/>
  <c r="F113" i="4"/>
  <c r="F109" i="4" s="1"/>
  <c r="E113" i="4"/>
  <c r="E109" i="4" s="1"/>
  <c r="F102" i="4"/>
  <c r="F98" i="4" s="1"/>
  <c r="E102" i="4"/>
  <c r="E98" i="4" s="1"/>
  <c r="F89" i="4"/>
  <c r="E89" i="4"/>
  <c r="F80" i="4"/>
  <c r="E80" i="4"/>
  <c r="F67" i="4"/>
  <c r="F66" i="4" s="1"/>
  <c r="E67" i="4"/>
  <c r="E66" i="4" s="1"/>
  <c r="F46" i="4"/>
  <c r="E46" i="4"/>
  <c r="F43" i="4"/>
  <c r="E43" i="4"/>
  <c r="F32" i="4"/>
  <c r="E32" i="4"/>
  <c r="F28" i="4"/>
  <c r="E28" i="4"/>
  <c r="F20" i="4"/>
  <c r="E20" i="4"/>
  <c r="F11" i="4"/>
  <c r="F10" i="4" s="1"/>
  <c r="E11" i="4"/>
  <c r="E10" i="4" s="1"/>
  <c r="I8" i="4"/>
  <c r="F224" i="3"/>
  <c r="J224" i="3"/>
  <c r="J221" i="3"/>
  <c r="G221" i="3"/>
  <c r="F221" i="3"/>
  <c r="J219" i="3"/>
  <c r="G219" i="3"/>
  <c r="F219" i="3"/>
  <c r="J217" i="3"/>
  <c r="G217" i="3"/>
  <c r="F217" i="3"/>
  <c r="J215" i="3"/>
  <c r="G215" i="3"/>
  <c r="F215" i="3"/>
  <c r="J213" i="3"/>
  <c r="G213" i="3"/>
  <c r="F213" i="3"/>
  <c r="J211" i="3"/>
  <c r="G211" i="3"/>
  <c r="F211" i="3"/>
  <c r="F209" i="3"/>
  <c r="J208" i="3"/>
  <c r="G208" i="3"/>
  <c r="J207" i="3"/>
  <c r="G207" i="3"/>
  <c r="F207" i="3"/>
  <c r="J204" i="3"/>
  <c r="G204" i="3"/>
  <c r="F204" i="3"/>
  <c r="J201" i="3"/>
  <c r="G201" i="3"/>
  <c r="F201" i="3"/>
  <c r="F199" i="3"/>
  <c r="J198" i="3"/>
  <c r="J197" i="3" s="1"/>
  <c r="G198" i="3"/>
  <c r="G197" i="3"/>
  <c r="F197" i="3"/>
  <c r="J194" i="3"/>
  <c r="G194" i="3"/>
  <c r="F194" i="3"/>
  <c r="J191" i="3"/>
  <c r="G191" i="3"/>
  <c r="F191" i="3"/>
  <c r="J188" i="3"/>
  <c r="G188" i="3"/>
  <c r="F188" i="3"/>
  <c r="G185" i="3"/>
  <c r="F185" i="3"/>
  <c r="J184" i="3"/>
  <c r="F183" i="3"/>
  <c r="F182" i="3" s="1"/>
  <c r="J173" i="3"/>
  <c r="G173" i="3"/>
  <c r="F173" i="3"/>
  <c r="J169" i="3"/>
  <c r="G169" i="3"/>
  <c r="F169" i="3"/>
  <c r="F164" i="3"/>
  <c r="J161" i="3"/>
  <c r="G161" i="3"/>
  <c r="G159" i="3"/>
  <c r="F159" i="3"/>
  <c r="G155" i="3"/>
  <c r="G136" i="3" s="1"/>
  <c r="F155" i="3"/>
  <c r="F136" i="3" s="1"/>
  <c r="J136" i="3"/>
  <c r="J134" i="3"/>
  <c r="J123" i="3" s="1"/>
  <c r="G134" i="3"/>
  <c r="G123" i="3" s="1"/>
  <c r="F134" i="3"/>
  <c r="F123" i="3" s="1"/>
  <c r="F131" i="3"/>
  <c r="G111" i="3"/>
  <c r="F111" i="3"/>
  <c r="G110" i="3"/>
  <c r="F110" i="3"/>
  <c r="J87" i="3"/>
  <c r="G87" i="3"/>
  <c r="F87" i="3"/>
  <c r="J71" i="3"/>
  <c r="G71" i="3"/>
  <c r="J49" i="3"/>
  <c r="G49" i="3"/>
  <c r="F49" i="3"/>
  <c r="G38" i="3"/>
  <c r="F38" i="3" s="1"/>
  <c r="F28" i="3"/>
  <c r="J12" i="3"/>
  <c r="J126" i="2"/>
  <c r="F126" i="2"/>
  <c r="J123" i="2"/>
  <c r="D123" i="2"/>
  <c r="F120" i="2"/>
  <c r="D120" i="2"/>
  <c r="F117" i="2"/>
  <c r="D117" i="2"/>
  <c r="F110" i="2"/>
  <c r="F109" i="2" s="1"/>
  <c r="D110" i="2"/>
  <c r="D109" i="2" s="1"/>
  <c r="F98" i="2"/>
  <c r="D98" i="2"/>
  <c r="D89" i="2"/>
  <c r="F83" i="2"/>
  <c r="F81" i="2" s="1"/>
  <c r="F72" i="2" s="1"/>
  <c r="D83" i="2"/>
  <c r="D81" i="2" s="1"/>
  <c r="F20" i="2"/>
  <c r="D20" i="2"/>
  <c r="F14" i="2"/>
  <c r="F13" i="2" s="1"/>
  <c r="F12" i="2" s="1"/>
  <c r="D14" i="2"/>
  <c r="D13" i="2" s="1"/>
  <c r="I249" i="6" l="1"/>
  <c r="H252" i="6"/>
  <c r="D72" i="2"/>
  <c r="J93" i="2"/>
  <c r="J181" i="3"/>
  <c r="G12" i="3"/>
  <c r="F12" i="3" s="1"/>
  <c r="G67" i="3"/>
  <c r="F203" i="3"/>
  <c r="E73" i="4"/>
  <c r="G203" i="3"/>
  <c r="G158" i="3"/>
  <c r="J203" i="3"/>
  <c r="F161" i="3"/>
  <c r="F71" i="3"/>
  <c r="J67" i="3"/>
  <c r="G181" i="3"/>
  <c r="D12" i="2"/>
  <c r="D93" i="2"/>
  <c r="F93" i="2"/>
  <c r="F11" i="2" s="1"/>
  <c r="H294" i="6"/>
  <c r="H49" i="6"/>
  <c r="H8" i="6" s="1"/>
  <c r="H77" i="6"/>
  <c r="F73" i="4"/>
  <c r="L249" i="6"/>
  <c r="L244" i="6" s="1"/>
  <c r="J158" i="3"/>
  <c r="I8" i="6"/>
  <c r="L8" i="6"/>
  <c r="L108" i="6"/>
  <c r="I180" i="6"/>
  <c r="I244" i="6"/>
  <c r="L180" i="6"/>
  <c r="H249" i="6"/>
  <c r="H244" i="6" s="1"/>
  <c r="F19" i="4"/>
  <c r="E19" i="4"/>
  <c r="E9" i="4" s="1"/>
  <c r="E8" i="4" s="1"/>
  <c r="I108" i="6"/>
  <c r="H108" i="6"/>
  <c r="F181" i="3" l="1"/>
  <c r="D11" i="2"/>
  <c r="F67" i="3"/>
  <c r="G11" i="3"/>
  <c r="J11" i="3"/>
  <c r="H180" i="6"/>
  <c r="H7" i="6" s="1"/>
  <c r="F9" i="4"/>
  <c r="F8" i="4" s="1"/>
  <c r="L7" i="6"/>
  <c r="F158" i="3"/>
  <c r="F11" i="3" s="1"/>
  <c r="I7" i="6"/>
  <c r="F195" i="6"/>
</calcChain>
</file>

<file path=xl/sharedStrings.xml><?xml version="1.0" encoding="utf-8"?>
<sst xmlns="http://schemas.openxmlformats.org/spreadsheetml/2006/main" count="3599" uniqueCount="1230">
  <si>
    <t xml:space="preserve">Հաստատված է  
</t>
  </si>
  <si>
    <t>Կ. Տ.</t>
  </si>
  <si>
    <t>ՀԱՏՎԱԾ 1
ՀԱՄԱՅՆՔԻ ԲՅՈՒՋԵԻ ԵԿԱՄՈՒՏՆԵՐԸ</t>
  </si>
  <si>
    <t>(հազար դրամով)</t>
  </si>
  <si>
    <t>Տողի
N</t>
  </si>
  <si>
    <t>Եկամտատեսակները</t>
  </si>
  <si>
    <t>Հոդվածի NN</t>
  </si>
  <si>
    <t>Ընդամենը (ս.5+ս.6)</t>
  </si>
  <si>
    <t>այդ թվում</t>
  </si>
  <si>
    <t>վարչական մաս</t>
  </si>
  <si>
    <t>ֆոնդային մաս</t>
  </si>
  <si>
    <t>1</t>
  </si>
  <si>
    <t>2</t>
  </si>
  <si>
    <t>3</t>
  </si>
  <si>
    <t>4</t>
  </si>
  <si>
    <t>5</t>
  </si>
  <si>
    <t>6</t>
  </si>
  <si>
    <t>1000</t>
  </si>
  <si>
    <t>ԸՆԴԱՄԵՆԸ ԵԿԱՄՈՒՏՆԵՐ (տող 1100 + տող 1200 + տող 1300) այդ թվում՝</t>
  </si>
  <si>
    <t>1100</t>
  </si>
  <si>
    <t>1. ՀԱՐԿԵՐ ԵՎ ՏՈՒՐՔԵՐ (տող 1110 + տող 1120 + տող 1130 + տող 1150 + տող 1160), այդ թվում`</t>
  </si>
  <si>
    <t>7100</t>
  </si>
  <si>
    <t>x</t>
  </si>
  <si>
    <t>1110</t>
  </si>
  <si>
    <t>1.1 Գույքային հարկեր անշարժ գույքից (տող 1111 + տող 1112+1113+1114), այդ թվում`</t>
  </si>
  <si>
    <t>7131</t>
  </si>
  <si>
    <t>1111</t>
  </si>
  <si>
    <t>Գույքահարկ համայնքների վարչական տարածքներում գտնվող շենքերի և շինությունների համար</t>
  </si>
  <si>
    <t>1111Ա</t>
  </si>
  <si>
    <t>Գույքահարկ համայնքների վարչական տարածքներում գտնվող շենքերի և շինությունների համար (ֆիզիկական անձանցից)</t>
  </si>
  <si>
    <t>1111Բ</t>
  </si>
  <si>
    <t>Գույքահարկ համայնքների վարչական տարածքներում գտնվող շենքերի և շինությունների համար (իրավաբանական անձանցից)</t>
  </si>
  <si>
    <t>1112</t>
  </si>
  <si>
    <t>Հողի հարկ համայնքների վարչական տարածքներում գտնվող հողի համար</t>
  </si>
  <si>
    <t>1113</t>
  </si>
  <si>
    <t>Անշարժ գույքի հարկ ֆիզիկական անձանց համար</t>
  </si>
  <si>
    <t>1114</t>
  </si>
  <si>
    <t>Անշարժ գույքի հարկ իրավաբանական անձանց համար</t>
  </si>
  <si>
    <t>1120</t>
  </si>
  <si>
    <t>1.2 Գույքային հարկեր այլ գույքից, այդ թվում`</t>
  </si>
  <si>
    <t>7136</t>
  </si>
  <si>
    <t>1121Ա</t>
  </si>
  <si>
    <t>Գույքահարկ փոխադրամիջոցների համար (իրավաբանական անձանցից)</t>
  </si>
  <si>
    <t>1121Բ</t>
  </si>
  <si>
    <t>Գույքահարկ փոխադրամիջոցների համար (ֆիզիկական անձանցից)</t>
  </si>
  <si>
    <t>1130</t>
  </si>
  <si>
    <t>1.3 Ապրանքների օգտագործման կամ գործունեության իրականացման թույլտվության վճարներ, այդ թվում`</t>
  </si>
  <si>
    <t>7145</t>
  </si>
  <si>
    <t>1131</t>
  </si>
  <si>
    <t>Տեղական տուրքեր, (տող 1132 + տող 1135 + տող 1136 + տող 1137 + տող 1138 + տող 1139 + տող 1140 + տող 1141 + տող 1142 + տող 1143 + տող 1144 + տող 1145), այդ թվում`</t>
  </si>
  <si>
    <t>71452</t>
  </si>
  <si>
    <t>1132</t>
  </si>
  <si>
    <t>ա) Համայնքի տարածքում նոր շենքերի, շինությունների (ներառյալ ոչ հիմնական) շինարարություն (տեղադրման) թույլտվության համար (տող 1133 + տող 1334), որից`</t>
  </si>
  <si>
    <t>1133</t>
  </si>
  <si>
    <t>աա) Հիմնական շինությունների համար</t>
  </si>
  <si>
    <t>1133Ա</t>
  </si>
  <si>
    <t>-մինչև 300 քառ. մ. ընդհանուր մակերես ունեցող  անհատական բնակելի, այդ թվում այգեգործական (ամառանոցային) տների, ինչպես նաև 200քառ.մ. ընդհանուր մակերես ունեցող և հասարակական և արտադրական նշանակության օբյեկտների համար</t>
  </si>
  <si>
    <t>1133Բ</t>
  </si>
  <si>
    <t>1133) տողում չնախատեսված օբյեկտների համար, որից</t>
  </si>
  <si>
    <t>1133Գ</t>
  </si>
  <si>
    <t>- 201-ից մինչև 500 քառ.մ. ընդհանուր մակերես ունեցող օբյեկտների համար</t>
  </si>
  <si>
    <t>1133Դ</t>
  </si>
  <si>
    <t>501-ից մինչև 1000 քառ.մ. ընդհանուր մակերես ունեցող օբյեկտների համար</t>
  </si>
  <si>
    <t>1133Ե</t>
  </si>
  <si>
    <t>1001 և ավելի քառ.մ. ընդհանուր մակերես ունեցող օբյեկտների համար</t>
  </si>
  <si>
    <t>1134</t>
  </si>
  <si>
    <t>աբ) Ոչ հիմնական շինությունների համար</t>
  </si>
  <si>
    <t>1134Ա</t>
  </si>
  <si>
    <t>-մինչև 20 քառ. մ. ընդհանուր մակերես ունեցող   օբյեկտների համար</t>
  </si>
  <si>
    <t>1134Բ</t>
  </si>
  <si>
    <t>- 20 և ավելի քառ.մ. ընդհանուր մակերես ունեցող օբյեկտների համար</t>
  </si>
  <si>
    <t>1135</t>
  </si>
  <si>
    <t xml:space="preserve">բ) Համայնքի վարչական տարածքում շենքերի, շինությունների, քաղաքաշինական այլ օբյեկտների վերակառուցման, ուժեղացման, վերականգնման, արդիականացման աշխատանքներ (բացառությամբ ՀՀ օրենսդրությամբ սահմանված` շինարարության թույլտվություն չպահանջվող դեպքերի) կատարելու թույլտվության համար </t>
  </si>
  <si>
    <t>1136</t>
  </si>
  <si>
    <t>գ) Համայնքի վարչական տարածքում շենքերի, շինությունների, քաղաքաշինական այլ օբյեկտների քանդման թույլտվության համար</t>
  </si>
  <si>
    <t>1137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</si>
  <si>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</si>
  <si>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1137Ա</t>
  </si>
  <si>
    <t xml:space="preserve">- ոգելից խմիչքի  վաճառքի թույլտվության համար` հիմնական և ոչ հիմնական շին. ներսում վաճառքի կազմակերպման դեպքում </t>
  </si>
  <si>
    <t>1137Բ</t>
  </si>
  <si>
    <t>- ծխախոտի արտադր.  վաճառքի թույլտվության համար` հիմնական և ոչ հիմնական շին. ներսում վաճառքի կազմակերպման դեպքում</t>
  </si>
  <si>
    <t>1138</t>
  </si>
  <si>
    <t>ե) Համայնքի տարածքում բացօթյա վաճառք կազմակերպելու թույլտվության համար</t>
  </si>
  <si>
    <t>1139</t>
  </si>
  <si>
    <t xml:space="preserve">զ) Համայնքի տարածքում հեղուկ վառելիքի, տեխնիկական հեղուկների, հեղուկացված գազերի մանրածախ առևտրի կետերում հեղուկ վառելիքի, տեխնիկական հեղուկների, հեղուկացված գազերի վաճառքի թույլտվության համար </t>
  </si>
  <si>
    <t>1140</t>
  </si>
  <si>
    <t xml:space="preserve"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</si>
  <si>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1140Ա</t>
  </si>
  <si>
    <t>- առևտրային օբյեկտների համար</t>
  </si>
  <si>
    <t>1140Բ</t>
  </si>
  <si>
    <t>-հանրային սնունդի և զվարճանքի օբյեկտների համար</t>
  </si>
  <si>
    <t>1140Գ</t>
  </si>
  <si>
    <t>- բաղնիքների (սաունաների) համար</t>
  </si>
  <si>
    <t>1140Դ</t>
  </si>
  <si>
    <t>- խաղատների կազմակերպման համար</t>
  </si>
  <si>
    <t>1140Ե</t>
  </si>
  <si>
    <t>- շահումով խաղերի կազմակերպման համար</t>
  </si>
  <si>
    <t>1140Զ</t>
  </si>
  <si>
    <t>- վիճակախաղերի կազմակերպման համար</t>
  </si>
  <si>
    <t>1141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</si>
  <si>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</si>
  <si>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1142</t>
  </si>
  <si>
    <t>թ) Համայնքի տարածքում արտաքին գովազդ տեղադրելու թույլտվության համար</t>
  </si>
  <si>
    <t>1142Ա</t>
  </si>
  <si>
    <t>- ալկոհոլային սպիրտի պարունակությունը մինչև 20 ծավալային տոկոս արտադրանք գովազդող արտաքին գովազդի համար</t>
  </si>
  <si>
    <t>1142Բ</t>
  </si>
  <si>
    <t>- Թունդ ալկոհոլ./սպիրտի պարունակությունը 20 և ավելի ծավալային տոկոս/  արտադրանք գովազդող արտաքին գովազդի համար</t>
  </si>
  <si>
    <t>1142Գ</t>
  </si>
  <si>
    <t>- այլ արտաքին գովազդի համար</t>
  </si>
  <si>
    <t>1142Դ</t>
  </si>
  <si>
    <t>- դատարկ գովազդային վահանակների համար</t>
  </si>
  <si>
    <t>1143</t>
  </si>
  <si>
    <t xml:space="preserve">ժ) Համայնքի արխիվից փաստաթղթերի պատճեններ և կրկնօրինակներ տրամադրելու համար </t>
  </si>
  <si>
    <t>1144</t>
  </si>
  <si>
    <t>ի)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</si>
  <si>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1145</t>
  </si>
  <si>
    <t>լ) Թանկարժեք մետաղներից պատրաստված իրերի մանրածախ առուվաճառքի թույլտվության համար</t>
  </si>
  <si>
    <t>1146</t>
  </si>
  <si>
    <t>Համայնքի տարածքում հանրային սննդի կազմակերպման և իրացման թույլտվության համար</t>
  </si>
  <si>
    <t>1146Ա</t>
  </si>
  <si>
    <t>- հիմնական շինությունների ներսում հանրային սննդի կազմակերպման և իրացման թույլտվության համար</t>
  </si>
  <si>
    <t>1146Բ</t>
  </si>
  <si>
    <t>- ոչ հիմնական շինությունների ներսում հանրային սննդի կազմակերպման և իրացման թույլտվության համար</t>
  </si>
  <si>
    <t>1147</t>
  </si>
  <si>
    <t>- համայնքների անվանումները ֆիրմային անվանումներում օգտագործելու թույլտվության համար</t>
  </si>
  <si>
    <t>1150</t>
  </si>
  <si>
    <t>1.4 Ապրանքների մատակարարումից և ծառայությունների մատուցումից այլ պարտադիր վճարներ, այդ թվում`</t>
  </si>
  <si>
    <t>7146</t>
  </si>
  <si>
    <t>1151</t>
  </si>
  <si>
    <t>Համայնքի բյուջե վճարվող պետական տուրքեր (տող 1152 + տող 1153), այդ թվում`</t>
  </si>
  <si>
    <t>1152</t>
  </si>
  <si>
    <t xml:space="preserve">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</si>
  <si>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1153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</si>
  <si>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</si>
  <si>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>1160</t>
  </si>
  <si>
    <t>1.5 Այլ հարկային եկամուտներ, (տող 1161 + տող 1165 ), այդ թվում`</t>
  </si>
  <si>
    <t>7161</t>
  </si>
  <si>
    <t>1161</t>
  </si>
  <si>
    <t>Օրենքով պետական բյուջե ամրագրվող հարկերից և այլ պարտադիր վճարներից մասհանումներ համայնքների բյուջեներ (տող 1162 + տող 1163 + տող 1164), որից`</t>
  </si>
  <si>
    <t>1162</t>
  </si>
  <si>
    <t>ա) Եկամտահարկ</t>
  </si>
  <si>
    <t>1163</t>
  </si>
  <si>
    <t>բ) Շահութահարկ</t>
  </si>
  <si>
    <t>1164</t>
  </si>
  <si>
    <t>գ) Այլ հարկերից և պարտադիր վճարներից կատարվող մասհանումներ</t>
  </si>
  <si>
    <t>1165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</si>
  <si>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</si>
  <si>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>1200</t>
  </si>
  <si>
    <t>2. ՊԱՇՏՈՆԱԿԱՆ ԴՐԱՄԱՇՆՈՐՀՆԵՐ (տող 1210 + տող 1220 + տող 1230 + տող 1240 + տող 1250 + տող 1260), այդ թվում`</t>
  </si>
  <si>
    <t>7300</t>
  </si>
  <si>
    <t>1210</t>
  </si>
  <si>
    <t>2.1 Ընթացիկ արտաքին պաշտոնական դրամաշնորհներ` ստացված այլ պետություններից, այդ թվում`</t>
  </si>
  <si>
    <t>7311</t>
  </si>
  <si>
    <t>1211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</si>
  <si>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</si>
  <si>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1220</t>
  </si>
  <si>
    <t>2.2 Կապիտալ արտաքին պաշտոնական դրամաշնորհներ` ստացված այլ պետություններից, այդ թվում`</t>
  </si>
  <si>
    <t>7312</t>
  </si>
  <si>
    <t>1221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</si>
  <si>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կապիտալ ծախսերի ֆինանսավորման նպատակով </t>
  </si>
  <si>
    <t>1230</t>
  </si>
  <si>
    <t>2.3 Ընթացիկ արտաքին պաշտոնական դրամաշնորհներ` ստացված միջազգային կազմակերպություններից, այդ թվում`</t>
  </si>
  <si>
    <t>7321</t>
  </si>
  <si>
    <t>1231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</si>
  <si>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</si>
  <si>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1240</t>
  </si>
  <si>
    <t>2.4 Կապիտալ արտաքին պաշտոնական դրամաշնորհներ` ստացված միջազգային կազմակերպություններից, այդ թվում`</t>
  </si>
  <si>
    <t>7322</t>
  </si>
  <si>
    <t>1241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</si>
  <si>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</si>
  <si>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1250</t>
  </si>
  <si>
    <t>2.5 Ընթացիկ ներքին պաշտոնական դրամաշնորհներ` ստացված կառավարման այլ մակարդակներից, (տող 1251 + տող 1254 + տող 1257 + տող 1258), որից`</t>
  </si>
  <si>
    <t>7331</t>
  </si>
  <si>
    <t>1251</t>
  </si>
  <si>
    <t>ա) Պետական բյուջեից ֆինանսական համահարթեցման սկզբունքով տրամադրվող դոտացիաներ</t>
  </si>
  <si>
    <t>1254</t>
  </si>
  <si>
    <t>բ) Պետական բյուջեից տրամադրվող այլ դոտացիաներ (տող 1255 + տող 1256), այդ թվում`</t>
  </si>
  <si>
    <t>1255</t>
  </si>
  <si>
    <t>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</si>
  <si>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1256</t>
  </si>
  <si>
    <t>բբ) Պետական բյուջեից համայնքի վարչական բյուջեին տրամադրվող այլ դոտացիաներ</t>
  </si>
  <si>
    <t>1257</t>
  </si>
  <si>
    <t>գ) Պետական բյուջեից տրամադրվող նպատակային հատկացումներ (սուբվենցիաներ)</t>
  </si>
  <si>
    <t>1258</t>
  </si>
  <si>
    <t>դ) ՀՀ այլ համայնքների բյուջեներից ընթացիկ ծախսերի ֆինանսավորման նպատակով ստացվող պաշտոնական դրամաշնորհներ, որից`</t>
  </si>
  <si>
    <t>1259</t>
  </si>
  <si>
    <t xml:space="preserve">Երևան քաղաքի համաքաղաքային նշանակության ծախսերի ֆինանսավորման նպատակով ձևավորված միջոցներից </t>
  </si>
  <si>
    <t>1260</t>
  </si>
  <si>
    <t>2.6 Կապիտալ ներքին պաշտոնական դրամաշնորհներ` ստացված կառավարման այլ մակարդակներից, (տող 1261 + տող 1262), այդ թվում`</t>
  </si>
  <si>
    <t>7332</t>
  </si>
  <si>
    <t>1261</t>
  </si>
  <si>
    <t>ա) Պետական բյուջեից կապիտալ ծախսերի ֆինանսավորման նպատակային հատկացումներ (սուբվենցիաներ)</t>
  </si>
  <si>
    <t>1262</t>
  </si>
  <si>
    <t>բ) ՀՀ այլ համայնքներից կապիտալ ծախսերի ֆինանսավորման նպատակով ստացվող պաշտոնական դրամաշնորհներ, որից`</t>
  </si>
  <si>
    <t>1263</t>
  </si>
  <si>
    <t>1300</t>
  </si>
  <si>
    <t>3. ԱՅԼ ԵԿԱՄՈՒՏՆԵՐ, (տող 1310 + տող 1320 + տող 1330 + տող 1340 + տող 1350 + տող 1360 + տող 1370 + տող 1380 + տող 1390), այդ թվում`</t>
  </si>
  <si>
    <t>7400</t>
  </si>
  <si>
    <t>1310</t>
  </si>
  <si>
    <t>3.1 Տոկոսներ, այդ թվում`</t>
  </si>
  <si>
    <t>7411</t>
  </si>
  <si>
    <t>1311</t>
  </si>
  <si>
    <t>Բանկերում համայնքի բյուջեի ժամանակավոր ազատ միջոցների տեղաբաշխումից և դեպոզիտներից ստացված տոկոսավճարներ</t>
  </si>
  <si>
    <t>1320</t>
  </si>
  <si>
    <t>3.2 Շահաբաժիններ, այդ թվում`</t>
  </si>
  <si>
    <t>7412</t>
  </si>
  <si>
    <t>1321</t>
  </si>
  <si>
    <t>Բաժնետիրական ընկերություններում համայնքի մասնակցության դիմաց համայնքի բյուջե կատարվող մասհանումներ (շահաբաժիններ)</t>
  </si>
  <si>
    <t>1330</t>
  </si>
  <si>
    <t>3.3 Գույքի վարձակալությունից եկամուտներ (տող 1331 + տող 1332 + տող 1333 + 1334), այդ թվում`</t>
  </si>
  <si>
    <t>7415</t>
  </si>
  <si>
    <t>1331</t>
  </si>
  <si>
    <t xml:space="preserve">Համայնքի սեփականություն համարվող հողերի վարձավճարներ </t>
  </si>
  <si>
    <t>1332</t>
  </si>
  <si>
    <t xml:space="preserve">Համայնքի վարչական տարածքում գտնվող պետական սեփականություն համարվող հողերի վարձավճարներ </t>
  </si>
  <si>
    <t>1333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</si>
  <si>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</si>
  <si>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1334</t>
  </si>
  <si>
    <t>Այլ գույքի վարձակալությունից մուտքեր</t>
  </si>
  <si>
    <t>1340</t>
  </si>
  <si>
    <t>3.4 Համայնքի բյուջեի եկամուտներ ապրանքների մատակարարումից և ծառայությունների մատուցումից, (տող 1341 + տող 1342 + տող 1343), այդ թվում`</t>
  </si>
  <si>
    <t>7421</t>
  </si>
  <si>
    <t>1341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</si>
  <si>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</si>
  <si>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1342</t>
  </si>
  <si>
    <t>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</si>
  <si>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1342Ա</t>
  </si>
  <si>
    <t>ա)ՔԿԱԳ համար</t>
  </si>
  <si>
    <t>1342Բ</t>
  </si>
  <si>
    <t>բ)Անասնաբույժական ծառայության համար</t>
  </si>
  <si>
    <t>1343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</si>
  <si>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</si>
  <si>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1350</t>
  </si>
  <si>
    <t>3.5 Վարչական գանձումներ, (տող 1351 + տող 1352), այդ թվում`</t>
  </si>
  <si>
    <t>7422</t>
  </si>
  <si>
    <t>1351</t>
  </si>
  <si>
    <t>Տեղական վճարներ</t>
  </si>
  <si>
    <t>1351Ա</t>
  </si>
  <si>
    <t>-տեղական վճարներ հողհատկացման չափագրման համար</t>
  </si>
  <si>
    <t>1351Բ</t>
  </si>
  <si>
    <t>-տեղական վճարներ աճորդի մասնակցելու համար</t>
  </si>
  <si>
    <t>1351Գ</t>
  </si>
  <si>
    <t>- տեղական վճարներ շինարարության ավարտը փաստագրելու համար</t>
  </si>
  <si>
    <t>1351Դ</t>
  </si>
  <si>
    <t>Աղբահանության վճար</t>
  </si>
  <si>
    <t>Համայնքի  ենթակայության մանկապարտեզի ծառայություններից օգտվողների համար</t>
  </si>
  <si>
    <t>1352</t>
  </si>
  <si>
    <t xml:space="preserve">Համայնքի վարչական տարածքում ինքնակամ կառուցված շենքերի, շինությունների օրինականացման համար վճարներ </t>
  </si>
  <si>
    <t>1360</t>
  </si>
  <si>
    <t>3.6 Մուտքեր տույժերից, տուգանքներից(տող 1361 + տող 1362), այդ թվում`</t>
  </si>
  <si>
    <t>7431</t>
  </si>
  <si>
    <t>1361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</si>
  <si>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</si>
  <si>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1362</t>
  </si>
  <si>
    <t>Մուտքեր համայնքի բյուջեի նկատմամբ ստանձնած պայմանագրային պարտավորությունների չկատարման դիմաց գանձվող տույժերից</t>
  </si>
  <si>
    <t>1370</t>
  </si>
  <si>
    <t>3.7 Ընթացիկ ոչ պաշտոնական դրամաշնորհներ, (տող 1371 + տող 1372), այդ թվում`</t>
  </si>
  <si>
    <t>7441</t>
  </si>
  <si>
    <t>1371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</si>
  <si>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</si>
  <si>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>1372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</si>
  <si>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</si>
  <si>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1380</t>
  </si>
  <si>
    <t>3.8 Կապիտալ ոչ պաշտոնական դրամաշնորհներ, (տող 1381 + տող 1382), այդ թվում`</t>
  </si>
  <si>
    <t>7442</t>
  </si>
  <si>
    <t>1381</t>
  </si>
  <si>
    <t>Նվիրատվության, ժառանգության իրավունքով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</si>
  <si>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1382</t>
  </si>
  <si>
    <t xml:space="preserve">Նվիրատվության, ժառանգության իրավունքով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</t>
  </si>
  <si>
    <t>1390</t>
  </si>
  <si>
    <t>3.9 Այլ եկամուտներ, (տող 1391 + տող 1392 + տող 1393), այդ թվում`</t>
  </si>
  <si>
    <t>7451</t>
  </si>
  <si>
    <t>1391</t>
  </si>
  <si>
    <t xml:space="preserve">Համայնքի գույքին պատճառած վնասների փոխհատուցումից մուտքեր </t>
  </si>
  <si>
    <t>1392</t>
  </si>
  <si>
    <t>Վարչական բյուջեի պահուստային ֆոնդից ֆոնդային բյուջե կատարվող հատկացումներից մուտքեր</t>
  </si>
  <si>
    <t>1393</t>
  </si>
  <si>
    <t>Օրենքով և իրավական այլ ակտերով սահմանված` համայնքի բյուջեի մուտքագրման ենթակա այլ եկամուտներ</t>
  </si>
  <si>
    <t>ՀԱՏՎԱԾ 2
ՀԱՄԱՅՆՔԻ ԲՅՈՒՋԵԻ ԾԱԽՍԵՐԸ ԸՍՏ ԲՅՈՒՋԵՏԱՅԻՆ
ԾԱԽՍԵՐԻ ԳՈՐԾԱՌՆԱԿԱՆ ԴԱՍԱԿԱՐԳՄԱՆ</t>
  </si>
  <si>
    <t>Տողի
NN</t>
  </si>
  <si>
    <t>Բաժին</t>
  </si>
  <si>
    <t>Խումբ</t>
  </si>
  <si>
    <t>Դաս</t>
  </si>
  <si>
    <t>Բյուջետային ծախսերի 
գործառնական դասակարգման բաժինների, խմբերի 
և դասերի անվանումները</t>
  </si>
  <si>
    <t>Ընդամենը (ս.7+ս.8)</t>
  </si>
  <si>
    <t>այդ թվում`</t>
  </si>
  <si>
    <t>վարչական բյուջե</t>
  </si>
  <si>
    <t>ֆոնդային բյուջե</t>
  </si>
  <si>
    <t>7</t>
  </si>
  <si>
    <t>8</t>
  </si>
  <si>
    <t xml:space="preserve">2000 </t>
  </si>
  <si>
    <t> X</t>
  </si>
  <si>
    <t>X</t>
  </si>
  <si>
    <t>ԸՆԴԱՄԵՆԸ ԾԱԽՍԵՐ (տող 2100 + տող 2200 + տող 2300 + տող 2400 + տող 2500 + տող 2600 + տող 2700 + տող 2800 + տող 2900 + տող 3000 + տող 3100)</t>
  </si>
  <si>
    <t xml:space="preserve">2100 </t>
  </si>
  <si>
    <t>0</t>
  </si>
  <si>
    <t>ԸՆԴՀԱՆՈՒՐ ԲՆՈՒՅԹԻ ՀԱՆՐԱՅԻՆ ԾԱՌԱՅՈՒԹՅՈՒՆՆԵՐ (այլ դասերին չպատկանող) (տող 2110 + տող 2120 + տող 2130 + տող 2140 + տող 2150 + տող 2160 + տող 2170 + տող 2180) այդ թվում`</t>
  </si>
  <si>
    <t xml:space="preserve">2110 </t>
  </si>
  <si>
    <t>Օրենսդիր և գործադիր մարմիններ, պետական կառավարում, ֆինանսական և հարկաբյուջետային հարաբերություններ, արտաքին հարաբերություններ որից`</t>
  </si>
  <si>
    <t xml:space="preserve">2111 </t>
  </si>
  <si>
    <t>Օրենսդիր և գործադիր մարմիններ, պետական կառավարում</t>
  </si>
  <si>
    <t xml:space="preserve">2112 </t>
  </si>
  <si>
    <t>Ֆինանսական և հարկաբյուջետային հարաբերություններ</t>
  </si>
  <si>
    <t xml:space="preserve">2113 </t>
  </si>
  <si>
    <t>Արտաքին հարաբերություններ</t>
  </si>
  <si>
    <t xml:space="preserve">2120 </t>
  </si>
  <si>
    <t>Արտաքին տնտեսական օգնություն, որից`</t>
  </si>
  <si>
    <t xml:space="preserve">2121 </t>
  </si>
  <si>
    <t>Արտաքին տնտեսական աջակցություն</t>
  </si>
  <si>
    <t xml:space="preserve">2122 </t>
  </si>
  <si>
    <t>Միջազգային կազմակերպությունների միջոցով տրամադրվող տնտեսական օգնություն</t>
  </si>
  <si>
    <t xml:space="preserve">2130 </t>
  </si>
  <si>
    <t>Ընդհանուր բնույթի ծառայություններ, որից`</t>
  </si>
  <si>
    <t xml:space="preserve">2131 </t>
  </si>
  <si>
    <t>Աշխատակազմի /կադրերի/ գծով ընդհանուր բնույթի ծառայություններ</t>
  </si>
  <si>
    <t xml:space="preserve">2132 </t>
  </si>
  <si>
    <t>Ծրագրման և վիճակագրական ընդհանուր ծառայություններ</t>
  </si>
  <si>
    <t xml:space="preserve">2133 </t>
  </si>
  <si>
    <t>Ընդհանուր բնույթի այլ ծառայություններ</t>
  </si>
  <si>
    <t xml:space="preserve">2140 </t>
  </si>
  <si>
    <t>Ընդհանուր բնույթի հետազոտական աշխատանք, որից`</t>
  </si>
  <si>
    <t xml:space="preserve">2141 </t>
  </si>
  <si>
    <t>Ընդհանուր բնույթի հետազոտական աշխատանք</t>
  </si>
  <si>
    <t xml:space="preserve">2150 </t>
  </si>
  <si>
    <t>Ընդհանուր բնույթի հանրային ծառայությունների գծով հետազոտական և նախագծային աշխատանքներ որից`</t>
  </si>
  <si>
    <t xml:space="preserve">2151 </t>
  </si>
  <si>
    <t>Ընդհանուր բնույթի հանրային ծառայությունների գծով հետազոտական և նախագծային աշխատանքներ</t>
  </si>
  <si>
    <t xml:space="preserve">2160 </t>
  </si>
  <si>
    <t>Ընդհանուր բնույթի հանրային ծառայություններ (այլ դասերին չպատկանող), որից`</t>
  </si>
  <si>
    <t xml:space="preserve">2161 </t>
  </si>
  <si>
    <t>Ընդհանուր բնույթի հանրային ծառայություններ (այլ դասերին չպատկանող)</t>
  </si>
  <si>
    <t xml:space="preserve">2170 </t>
  </si>
  <si>
    <t>Պետական պարտքի գծով գործառնություններ, որից`</t>
  </si>
  <si>
    <t xml:space="preserve">2171 </t>
  </si>
  <si>
    <t>Պետական պարտքի գծով գործառնություններ</t>
  </si>
  <si>
    <t xml:space="preserve">2180 </t>
  </si>
  <si>
    <t>Կառավարության տարբեր մակարդակների միջև իրականացվող ընդհանուր բնույթի տրանսֆերտներ, որից`</t>
  </si>
  <si>
    <t xml:space="preserve">2181 </t>
  </si>
  <si>
    <t xml:space="preserve">2182 </t>
  </si>
  <si>
    <t>- դրամաշնորհներ ՀՀ պետական բյուջեին</t>
  </si>
  <si>
    <t xml:space="preserve">2183 </t>
  </si>
  <si>
    <t>- դրամաշնորհներ ՀՀ այլ համայնքների բյուջեներին</t>
  </si>
  <si>
    <t xml:space="preserve">2184 </t>
  </si>
  <si>
    <t>այդ թվում` Երևանի համաքաղաքային ծախսերի ֆինանսավորման համար</t>
  </si>
  <si>
    <t xml:space="preserve">2185 </t>
  </si>
  <si>
    <t xml:space="preserve">2200 </t>
  </si>
  <si>
    <t>ՊԱՇՏՊԱՆՈՒԹՅՈՒՆ (այլ դասերին չպատկանող) (տող 2210+2220 + տող 2230 + տող 2240 + տող 2250), այդ թվում`</t>
  </si>
  <si>
    <t xml:space="preserve">2210 </t>
  </si>
  <si>
    <t>Ռազմական պաշտպանություն, որից`</t>
  </si>
  <si>
    <t xml:space="preserve">2211 </t>
  </si>
  <si>
    <t>Ռազմական պաշտպանություն</t>
  </si>
  <si>
    <t xml:space="preserve">2220 </t>
  </si>
  <si>
    <t>Քաղաքացիական պաշտպանություն, որից`</t>
  </si>
  <si>
    <t xml:space="preserve">2221 </t>
  </si>
  <si>
    <t>Քաղաքացիական պաշտպանություն</t>
  </si>
  <si>
    <t xml:space="preserve">2230 </t>
  </si>
  <si>
    <t>Արտաքին ռազմական օգնություն, որից`</t>
  </si>
  <si>
    <t xml:space="preserve">2231 </t>
  </si>
  <si>
    <t>Արտաքին ռազմական օգնություն</t>
  </si>
  <si>
    <t xml:space="preserve">2240 </t>
  </si>
  <si>
    <t>Հետազոտական և նախագծային աշխատանքներ պաշտպանության ոլորտում, որից`</t>
  </si>
  <si>
    <t xml:space="preserve">2241 </t>
  </si>
  <si>
    <t xml:space="preserve">2250 </t>
  </si>
  <si>
    <t>Պաշտպանություն (այլ դասերին չպատկանող), որից`</t>
  </si>
  <si>
    <t xml:space="preserve">2251 </t>
  </si>
  <si>
    <t>Պաշտպանություն (այլ դասերին չպատկանող)</t>
  </si>
  <si>
    <t xml:space="preserve">2300 </t>
  </si>
  <si>
    <t>ՀԱՍԱՐԱԿԱԿԱՆ ԿԱՐԳ, ԱՆՎՏԱՆԳՈՒԹՅՈՒՆ ԵՎ ԴԱՏԱԿԱՆ ԳՈՐԾՈՒՆԵՈՒԹՅՈՒՆ (տող 2310 + տող 2320 + տող 2330 + տող 2340+տող 2350 + տող 2360 + տող 2370), այդ թվում`</t>
  </si>
  <si>
    <t xml:space="preserve">2310 </t>
  </si>
  <si>
    <t>Հասարակական կարգ և անվտանգություն, որից`</t>
  </si>
  <si>
    <t xml:space="preserve">2311 </t>
  </si>
  <si>
    <t>Ոստիկանություն</t>
  </si>
  <si>
    <t xml:space="preserve">2312 </t>
  </si>
  <si>
    <t>Ազգային անվտանգություն</t>
  </si>
  <si>
    <t xml:space="preserve">2313 </t>
  </si>
  <si>
    <t>Պետական պահպանություն</t>
  </si>
  <si>
    <t xml:space="preserve">2320 </t>
  </si>
  <si>
    <t>Փրկարար ծառայություն, որից`</t>
  </si>
  <si>
    <t xml:space="preserve">2321 </t>
  </si>
  <si>
    <t>Փրկարար ծառայություն</t>
  </si>
  <si>
    <t xml:space="preserve">2330 </t>
  </si>
  <si>
    <t>Դատական գործունեություն և իրավական պաշտպանություն, որից`</t>
  </si>
  <si>
    <t xml:space="preserve">2331 </t>
  </si>
  <si>
    <t>Դատարաններ</t>
  </si>
  <si>
    <t xml:space="preserve">2332 </t>
  </si>
  <si>
    <t>Իրավական պաշտպանություն</t>
  </si>
  <si>
    <t xml:space="preserve">2340 </t>
  </si>
  <si>
    <t>Դատախազություն, որից`</t>
  </si>
  <si>
    <t xml:space="preserve">2341 </t>
  </si>
  <si>
    <t>Դատախազություն</t>
  </si>
  <si>
    <t xml:space="preserve">2350 </t>
  </si>
  <si>
    <t>Կալանավայրեր, որից`</t>
  </si>
  <si>
    <t xml:space="preserve">2351 </t>
  </si>
  <si>
    <t>Կալանավայրեր</t>
  </si>
  <si>
    <t xml:space="preserve">2360 </t>
  </si>
  <si>
    <t>Հետազոտական ու նախագծային աշխատանքներ հասարակական կարգի և անվտանգության ոլորտում որից`</t>
  </si>
  <si>
    <t xml:space="preserve">2361 </t>
  </si>
  <si>
    <t>Հետազոտական ու նախագծային աշխատանքներ հասարակական կարգի և անվտանգության ոլորտում</t>
  </si>
  <si>
    <t xml:space="preserve">2370 </t>
  </si>
  <si>
    <t>Հասարակական կարգ և անվտանգություն (այլ դասերին չպատկանող), որից`</t>
  </si>
  <si>
    <t xml:space="preserve">2371 </t>
  </si>
  <si>
    <t>Հասարակական կարգ և անվտանգություն (այլ դասերին չպատկանող)</t>
  </si>
  <si>
    <t xml:space="preserve">2400 </t>
  </si>
  <si>
    <t>ՏՆՏԵՍԱԿԱՆ ՀԱՐԱԲԵՐՈՒԹՅՈՒՆՆԵՐ (տող 2410 + տող 2420 + տող 2430 + տող 2440 + տող 2450+տող 2460 + տող 2470 + տող 2480 + տող 2490), այդ թվում`</t>
  </si>
  <si>
    <t xml:space="preserve">2410 </t>
  </si>
  <si>
    <t>Ընդհանուր բնույթի տնտեսական, առևտրային և աշխատանքի գծով հարաբերություններ, որից`</t>
  </si>
  <si>
    <t xml:space="preserve">2411 </t>
  </si>
  <si>
    <t>Ընդհանուր բնույթի տնտեսական և առևտրային հարաբերություններ</t>
  </si>
  <si>
    <t xml:space="preserve">2412 </t>
  </si>
  <si>
    <t>Աշխատանքի հետ կապված ընդհանուր բնույթի հարաբերություններ</t>
  </si>
  <si>
    <t xml:space="preserve">2420 </t>
  </si>
  <si>
    <t>Գյուղատնտեսություն, անտառային տնտեսություն, ձկնորսություն և որսորդություն, որից`</t>
  </si>
  <si>
    <t xml:space="preserve">2421 </t>
  </si>
  <si>
    <t>Գյուղատնտեսություն</t>
  </si>
  <si>
    <t xml:space="preserve">2422 </t>
  </si>
  <si>
    <t>Անտառային տնտեսություն</t>
  </si>
  <si>
    <t xml:space="preserve">2423 </t>
  </si>
  <si>
    <t>Ձկնորսություն և որսորդություն</t>
  </si>
  <si>
    <t xml:space="preserve">2424 </t>
  </si>
  <si>
    <t>Ոռոգում</t>
  </si>
  <si>
    <t xml:space="preserve">2430 </t>
  </si>
  <si>
    <t>Վառելիք և էներգետիկա, որից`</t>
  </si>
  <si>
    <t xml:space="preserve">2431 </t>
  </si>
  <si>
    <t>Քարածուխ և այլ կարծր բնական վառելիք</t>
  </si>
  <si>
    <t xml:space="preserve">2432 </t>
  </si>
  <si>
    <t>Նավթամթերք և բնական գազ</t>
  </si>
  <si>
    <t xml:space="preserve">2433 </t>
  </si>
  <si>
    <t>Միջուկային վառելիք</t>
  </si>
  <si>
    <t xml:space="preserve">2434 </t>
  </si>
  <si>
    <t>Վառելիքի այլ տեսակներ</t>
  </si>
  <si>
    <t xml:space="preserve">2435 </t>
  </si>
  <si>
    <t>Էլեկտրաէներգիա</t>
  </si>
  <si>
    <t xml:space="preserve">2436 </t>
  </si>
  <si>
    <t>Ոչ էլեկտրական էներգիա</t>
  </si>
  <si>
    <t xml:space="preserve">2440 </t>
  </si>
  <si>
    <t>Լեռնաարդյունահանում, արդյունաբերություն և շինարարություն, որից`</t>
  </si>
  <si>
    <t xml:space="preserve">2441 </t>
  </si>
  <si>
    <t>Հանքային ռեսուրսների արդյունահանում, բացառությամբ բնական վառելիքի</t>
  </si>
  <si>
    <t xml:space="preserve">2442 </t>
  </si>
  <si>
    <t>Արդյունաբերություն</t>
  </si>
  <si>
    <t xml:space="preserve">2443 </t>
  </si>
  <si>
    <t>Շինարարություն</t>
  </si>
  <si>
    <t xml:space="preserve">2450 </t>
  </si>
  <si>
    <t>Տրանսպորտ, որից`</t>
  </si>
  <si>
    <t xml:space="preserve">2451 </t>
  </si>
  <si>
    <t>ճանապարհային տրանսպորտ</t>
  </si>
  <si>
    <t xml:space="preserve">2452 </t>
  </si>
  <si>
    <t>Ջրային տրանսպորտ</t>
  </si>
  <si>
    <t xml:space="preserve">2453 </t>
  </si>
  <si>
    <t>Երկաթուղային տրանսպորտ</t>
  </si>
  <si>
    <t xml:space="preserve">2454 </t>
  </si>
  <si>
    <t>Օդային տրանսպորտ</t>
  </si>
  <si>
    <t xml:space="preserve">2455 </t>
  </si>
  <si>
    <t>Խողովակաշարային և այլ տրանսպորտ</t>
  </si>
  <si>
    <t xml:space="preserve">2460 </t>
  </si>
  <si>
    <t>Կապ, որից`</t>
  </si>
  <si>
    <t xml:space="preserve">2461 </t>
  </si>
  <si>
    <t>Կապ</t>
  </si>
  <si>
    <t xml:space="preserve">2470 </t>
  </si>
  <si>
    <t>Այլ բնագավառներ, որից`</t>
  </si>
  <si>
    <t xml:space="preserve">2471 </t>
  </si>
  <si>
    <t>Մեծածախ և մանրածախ առևտուր, ապրանքների պահպանում և պահեստավորում</t>
  </si>
  <si>
    <t xml:space="preserve">2472 </t>
  </si>
  <si>
    <t>Հյուրանոցներ և հասարակական սննդի օբյեկտներ</t>
  </si>
  <si>
    <t xml:space="preserve">2473 </t>
  </si>
  <si>
    <t>Զբոսաշրջություն</t>
  </si>
  <si>
    <t xml:space="preserve">2474 </t>
  </si>
  <si>
    <t>Զարգացման բազմանպատակ ծրագրեր</t>
  </si>
  <si>
    <t xml:space="preserve">2480 </t>
  </si>
  <si>
    <t>Տնտեսական հարաբերությունների գծով հետազոտական և նախագծային աշխատանքներ, որից`</t>
  </si>
  <si>
    <t xml:space="preserve">2481 </t>
  </si>
  <si>
    <t>Ընդհանուր բնույթի տնտեսական, առևտրային և աշխատանքի հարցերի գծով հետազոտական և նախագծային աշխատանքներ</t>
  </si>
  <si>
    <t xml:space="preserve">2482 </t>
  </si>
  <si>
    <t>Գյուղատնտեսության, անտառային տնտեսության, ձկնորսության և որսորդության գծով հետազոտական և նախագծային աշխատանքներ</t>
  </si>
  <si>
    <t xml:space="preserve">2483 </t>
  </si>
  <si>
    <t>Վառելիքի և էներգետիկայի գծով հետազոտական և նախագծային աշխատանքներ</t>
  </si>
  <si>
    <t xml:space="preserve">2484 </t>
  </si>
  <si>
    <t>Լեռնաարդյունահանման, արդյունաբերության և շինարարության գծով հետազոտական և նախագծային աշխատանքներ</t>
  </si>
  <si>
    <t xml:space="preserve">2485 </t>
  </si>
  <si>
    <t>Տրանսպորտի գծով հետազոտական և նախագծային աշխատանքներ</t>
  </si>
  <si>
    <t xml:space="preserve">2486 </t>
  </si>
  <si>
    <t>Կապի գծով հետազոտական և նախագծային աշխատանքներ</t>
  </si>
  <si>
    <t xml:space="preserve">2487 </t>
  </si>
  <si>
    <t>Այլ բնագավառների գծով հետազոտական և նախագծային աշխատանքներ</t>
  </si>
  <si>
    <t xml:space="preserve">2490 </t>
  </si>
  <si>
    <t>9</t>
  </si>
  <si>
    <t>Տնտեսական հարաբերություններ (այլ դասերին չպատկանող), որից`</t>
  </si>
  <si>
    <t xml:space="preserve">2491 </t>
  </si>
  <si>
    <t>Տնտեսական հարաբերություններ (այլ դասերին չպատկանող)</t>
  </si>
  <si>
    <t xml:space="preserve">2500 </t>
  </si>
  <si>
    <t>ՇՐՋԱԿԱ ՄԻՋԱՎԱՅՐԻ ՊԱՇՏՊԱՆՈՒԹՅՈՒՆ (տող 2510 + տող 2520 + տող 2530 + տող 2540 + տող 2550 + տող 2560), այդ թվում`</t>
  </si>
  <si>
    <t xml:space="preserve">2510 </t>
  </si>
  <si>
    <t>Աղբահանում, որից`</t>
  </si>
  <si>
    <t xml:space="preserve">2511 </t>
  </si>
  <si>
    <t>Աղբահանում</t>
  </si>
  <si>
    <t xml:space="preserve">2520 </t>
  </si>
  <si>
    <t>Կեղտաջրերի հեռացում, որից`</t>
  </si>
  <si>
    <t xml:space="preserve">2521 </t>
  </si>
  <si>
    <t>Կեղտաջրերի հեռացում</t>
  </si>
  <si>
    <t xml:space="preserve">2530 </t>
  </si>
  <si>
    <t>Շրջակա միջավայրի աղտոտման դեմ պայքար, որից`</t>
  </si>
  <si>
    <t xml:space="preserve">2531 </t>
  </si>
  <si>
    <t>Շրջակա միջավայրի աղտոտման դեմ պայքար</t>
  </si>
  <si>
    <t xml:space="preserve">2540 </t>
  </si>
  <si>
    <t>Կենսաբազմազանության և բնության պաշտպանություն, որից`</t>
  </si>
  <si>
    <t xml:space="preserve">2541 </t>
  </si>
  <si>
    <t>Կենսաբազմազանության և բնության պաշտպանություն</t>
  </si>
  <si>
    <t xml:space="preserve">2550 </t>
  </si>
  <si>
    <t>Շրջակա միջավայրի պաշտպանության գծով հետազոտական և նախագծային աշխատանքներ, որից`</t>
  </si>
  <si>
    <t xml:space="preserve">2551 </t>
  </si>
  <si>
    <t>Շրջակա միջավայրի պաշտպանության գծով հետազոտական և նախագծային աշխատանքներ</t>
  </si>
  <si>
    <t xml:space="preserve">2560 </t>
  </si>
  <si>
    <t>Շրջակա միջավայրի պաշտպանություն (այլ դասերին չպատկանող), որից`</t>
  </si>
  <si>
    <t xml:space="preserve">2561 </t>
  </si>
  <si>
    <t>Շրջակա միջավայրի պաշտպանություն (այլ դասերին չպատկանող)</t>
  </si>
  <si>
    <t xml:space="preserve">2600 </t>
  </si>
  <si>
    <t>ԲՆԱԿԱՐԱՆԱՅԻՆ ՇԻՆԱՐԱՐՈՒԹՅՈՒՆ ԵՎ ԿՈՄՈՒՆԱԼ ԾԱՌԱՅՈՒԹՅՈՒՆ (տող 2610 + տող 2620 + տող 2630 + տող 2640 + տող 2650 + տող 2660), այդ թվում`</t>
  </si>
  <si>
    <t xml:space="preserve">2610 </t>
  </si>
  <si>
    <t>Բնակարանային շինարարություն, որից`</t>
  </si>
  <si>
    <t xml:space="preserve">2611 </t>
  </si>
  <si>
    <t>Բնակարանային շինարարություն</t>
  </si>
  <si>
    <t xml:space="preserve">2620 </t>
  </si>
  <si>
    <t>Համայնքային զարգացում, որից`</t>
  </si>
  <si>
    <t xml:space="preserve">2621 </t>
  </si>
  <si>
    <t>Համայնքային զարգացում</t>
  </si>
  <si>
    <t xml:space="preserve">2630 </t>
  </si>
  <si>
    <t>Ջրամատակարարում, որից`</t>
  </si>
  <si>
    <t xml:space="preserve">2631 </t>
  </si>
  <si>
    <t>Ջրամատակարարում</t>
  </si>
  <si>
    <t xml:space="preserve">2640 </t>
  </si>
  <si>
    <t>Փողոցների լուսավորում, որից`</t>
  </si>
  <si>
    <t xml:space="preserve">2641 </t>
  </si>
  <si>
    <t>Փողոցների լուսավորում</t>
  </si>
  <si>
    <t xml:space="preserve">2650 </t>
  </si>
  <si>
    <t>Բնակարանային շինարարության և կոմունալ ծառայությունների գծով հետազոտական և նախագծային աշխատանքներ , որից`</t>
  </si>
  <si>
    <t xml:space="preserve">2651 </t>
  </si>
  <si>
    <t>Բնակարանային շինարարության և կոմունալ ծառայությունների գծով հետազոտական և նախագծային աշխատանքներ</t>
  </si>
  <si>
    <t xml:space="preserve">2660 </t>
  </si>
  <si>
    <t>Բնակարանային շինարարության և կոմունալ ծառայություններ (այլ դասերին չպատկանող), որից`</t>
  </si>
  <si>
    <t xml:space="preserve">2661 </t>
  </si>
  <si>
    <t>Բնակարանային շինարարության և կոմունալ ծառայություններ (այլ դասերին չպատկանող)</t>
  </si>
  <si>
    <t xml:space="preserve">2700 </t>
  </si>
  <si>
    <t>ԱՌՈՂՋԱՊԱՀՈՒԹՅՈՒՆ (տող 2710 + տող 2720 + տող 2730 + տող 2740 + տող 2750 + տող 2760), այդ թվում`</t>
  </si>
  <si>
    <t xml:space="preserve">2710 </t>
  </si>
  <si>
    <t>Բժշկական ապրանքներ, սարքեր և սարքավորումներ, որից`</t>
  </si>
  <si>
    <t xml:space="preserve">2711 </t>
  </si>
  <si>
    <t>Դեղագործական ապրանքներ</t>
  </si>
  <si>
    <t xml:space="preserve">2712 </t>
  </si>
  <si>
    <t>Այլ բժշկական ապրանքներ</t>
  </si>
  <si>
    <t xml:space="preserve">2713 </t>
  </si>
  <si>
    <t>Բժշկական սարքեր և սարքավորումներ</t>
  </si>
  <si>
    <t xml:space="preserve">2720 </t>
  </si>
  <si>
    <t>Արտահիվանդանոցային ծառայություններ, որից`</t>
  </si>
  <si>
    <t xml:space="preserve">2721 </t>
  </si>
  <si>
    <t>Ընդհանուր բնույթի բժշկական ծառայություններ</t>
  </si>
  <si>
    <t xml:space="preserve">2722 </t>
  </si>
  <si>
    <t>Մասնագիտացված բժշկական ծառայություններ</t>
  </si>
  <si>
    <t xml:space="preserve">2723 </t>
  </si>
  <si>
    <t>Ստոմատոլոգիական ծառայություններ</t>
  </si>
  <si>
    <t xml:space="preserve">2724 </t>
  </si>
  <si>
    <t>Պարաբժշկական ծառայություններ</t>
  </si>
  <si>
    <t xml:space="preserve">2730 </t>
  </si>
  <si>
    <t>Հիվանդանոցային ծառայություններ, որից`</t>
  </si>
  <si>
    <t xml:space="preserve">2731 </t>
  </si>
  <si>
    <t>Ընդհանուր բնույթի հիվանդանոցային ծառայություններ</t>
  </si>
  <si>
    <t xml:space="preserve">2732 </t>
  </si>
  <si>
    <t>Մասնագիտացված հիվանդանոցային ծառայություններ</t>
  </si>
  <si>
    <t xml:space="preserve">2733 </t>
  </si>
  <si>
    <t>Բժշկական, մոր և մանկան կենտրոնների ծառայություններ</t>
  </si>
  <si>
    <t xml:space="preserve">2734 </t>
  </si>
  <si>
    <t>Հիվանդի խնամքի և առողջության վերականգնման տնային ծառայություններ</t>
  </si>
  <si>
    <t xml:space="preserve">2740 </t>
  </si>
  <si>
    <t>Հանրային առողջապահական ծառայություններ, որից`</t>
  </si>
  <si>
    <t xml:space="preserve">2741 </t>
  </si>
  <si>
    <t>Հանրային առողջապահական ծառայություններ</t>
  </si>
  <si>
    <t xml:space="preserve">2750 </t>
  </si>
  <si>
    <t>Առողջապահության գծով հետազոտական և նախագծային աշխատանքներ, որից`</t>
  </si>
  <si>
    <t xml:space="preserve">2751 </t>
  </si>
  <si>
    <t>Առողջապահության գծով հետազոտական և նախագծային աշխատանքներ</t>
  </si>
  <si>
    <t xml:space="preserve">2760 </t>
  </si>
  <si>
    <t>Առողջապահություն (այլ դասերին չպատկանող), որից`</t>
  </si>
  <si>
    <t xml:space="preserve">2761 </t>
  </si>
  <si>
    <t>Առողջապահական հարակից ծառայություններ և ծրագրեր</t>
  </si>
  <si>
    <t xml:space="preserve">2762 </t>
  </si>
  <si>
    <t>Առողջապահություն (այլ դասերին չպատկանող)</t>
  </si>
  <si>
    <t xml:space="preserve">2800 </t>
  </si>
  <si>
    <t>ՀԱՆԳԻՍՏ, ՄՇԱԿՈՒՅԹ ԵՎ ԿՐՈՆ (տող 2810 + տող 2820 + տող 2830 + տող 2840+ տող 2850 + տող 2860), այդ թվում`</t>
  </si>
  <si>
    <t xml:space="preserve">2810 </t>
  </si>
  <si>
    <t>Հանգստի և սպորտի ծառայություններ, որից`</t>
  </si>
  <si>
    <t xml:space="preserve">2811 </t>
  </si>
  <si>
    <t>Հանգստի և սպորտի ծառայություններ</t>
  </si>
  <si>
    <t xml:space="preserve">2820 </t>
  </si>
  <si>
    <t>Մշակութային ծառայություններ, որից`</t>
  </si>
  <si>
    <t xml:space="preserve">2821 </t>
  </si>
  <si>
    <t>Գրադարաններ</t>
  </si>
  <si>
    <t xml:space="preserve">2822 </t>
  </si>
  <si>
    <t>Թանգարաններ և ցուցասրահներ</t>
  </si>
  <si>
    <t xml:space="preserve">2823 </t>
  </si>
  <si>
    <t>Մշակույթի տներ, ակումբներ, կենտրոններ</t>
  </si>
  <si>
    <t xml:space="preserve">2824 </t>
  </si>
  <si>
    <t>Այլ մշակութային կազմակերպություններ</t>
  </si>
  <si>
    <t xml:space="preserve">2825 </t>
  </si>
  <si>
    <t>Արվեստ</t>
  </si>
  <si>
    <t xml:space="preserve">2826 </t>
  </si>
  <si>
    <t>Կինեմատոգրաֆիա</t>
  </si>
  <si>
    <t xml:space="preserve">2827 </t>
  </si>
  <si>
    <t>Հուշարձանների և մշակութային արժեքների վերականգնում և պահպանում</t>
  </si>
  <si>
    <t xml:space="preserve">2830 </t>
  </si>
  <si>
    <t>Ռադիո և հեռուստահաղորդումների հեռարձակման և հրատարակչական ծառայություններ, որից`</t>
  </si>
  <si>
    <t xml:space="preserve">2831 </t>
  </si>
  <si>
    <t>Հեռուստառադիոհաղորդումներ</t>
  </si>
  <si>
    <t xml:space="preserve">2832 </t>
  </si>
  <si>
    <t>Հրատարակչություններ, խմբագրություններ</t>
  </si>
  <si>
    <t xml:space="preserve">2833 </t>
  </si>
  <si>
    <t>Տեղեկատվության ձեռքբերում</t>
  </si>
  <si>
    <t xml:space="preserve">2840 </t>
  </si>
  <si>
    <t>Կրոնական և հասարակական այլ ծառայություններ, որից`</t>
  </si>
  <si>
    <t xml:space="preserve">2841 </t>
  </si>
  <si>
    <t>Երիտասարդական ծրագրեր</t>
  </si>
  <si>
    <t xml:space="preserve">2842 </t>
  </si>
  <si>
    <t>Քաղաքական կուսակցություններ, հասարակական կազմակերպություններ, արհմիություններ</t>
  </si>
  <si>
    <t xml:space="preserve">2843 </t>
  </si>
  <si>
    <t>Կրոնական և հասարակական այլ ծառայություններ</t>
  </si>
  <si>
    <t xml:space="preserve">2850 </t>
  </si>
  <si>
    <t>Հանգստի, մշակույթի և կրոնի գծով հետազոտական և նախագծային աշխատանքներ, որից`</t>
  </si>
  <si>
    <t xml:space="preserve">2851 </t>
  </si>
  <si>
    <t>Հանգստի, մշակույթի և կրոնի գծով հետազոտական և նախագծային աշխատանքներ</t>
  </si>
  <si>
    <t xml:space="preserve">2860 </t>
  </si>
  <si>
    <t>Հանգիստ, մշակույթ և կրոն (այլ դասերին չպատկանող), որից`</t>
  </si>
  <si>
    <t xml:space="preserve">2861 </t>
  </si>
  <si>
    <t>Հանգիստ, մշակույթ և կրոն (այլ դասերին չպատկանող)</t>
  </si>
  <si>
    <t xml:space="preserve">2900 </t>
  </si>
  <si>
    <t>ԿՐԹՈՒԹՅՈՒՆ (տող 2910 + տող 2920 + տող 2930 + տող 2940+ տող 2950 + տող 2960 + տող 2970 + տող 2980), այդ թվում`</t>
  </si>
  <si>
    <t xml:space="preserve">2910 </t>
  </si>
  <si>
    <t>Նախադպրոցական և տարրական ընդհանուր կրթություն, որից`</t>
  </si>
  <si>
    <t xml:space="preserve">2911 </t>
  </si>
  <si>
    <t>Նախադպրոցական կրթություն</t>
  </si>
  <si>
    <t xml:space="preserve">2912 </t>
  </si>
  <si>
    <t>Տարրական ընդհանուր կրթություն</t>
  </si>
  <si>
    <t xml:space="preserve">2920 </t>
  </si>
  <si>
    <t>Միջնակարգ ընդհանուր կրթություն, որից`</t>
  </si>
  <si>
    <t xml:space="preserve">2921 </t>
  </si>
  <si>
    <t>Հիմնական ընդհանուր կրթություն</t>
  </si>
  <si>
    <t xml:space="preserve">2922 </t>
  </si>
  <si>
    <t>Միջնակարգ(լրիվ) ընդհանուր կրթություն</t>
  </si>
  <si>
    <t xml:space="preserve">2930 </t>
  </si>
  <si>
    <t>Նախնական մասնագիտական (արհեստագործական) և միջին մասնագիտական կրթություն, որից`</t>
  </si>
  <si>
    <t xml:space="preserve">2931 </t>
  </si>
  <si>
    <t>Նախնական մասնագիտական (արհեստագործական) կրթություն</t>
  </si>
  <si>
    <t xml:space="preserve">2932 </t>
  </si>
  <si>
    <t>Միջին մասնագիտական կրթություն</t>
  </si>
  <si>
    <t xml:space="preserve">2940 </t>
  </si>
  <si>
    <t>Բարձրագույն կրթություն, որից`</t>
  </si>
  <si>
    <t xml:space="preserve">2941 </t>
  </si>
  <si>
    <t>Բարձրագույն մասնագիտական կրթություն</t>
  </si>
  <si>
    <t xml:space="preserve">2942 </t>
  </si>
  <si>
    <t>Հետբուհական մասնագիտական կրթություն</t>
  </si>
  <si>
    <t xml:space="preserve">2950 </t>
  </si>
  <si>
    <t>Ըստ մակարդակների չդասակարգվող կրթություն, որից`</t>
  </si>
  <si>
    <t xml:space="preserve">2951 </t>
  </si>
  <si>
    <t>Արտադպրոցական դաստիարակություն</t>
  </si>
  <si>
    <t xml:space="preserve">2952 </t>
  </si>
  <si>
    <t>Լրացուցիչ կրթություն</t>
  </si>
  <si>
    <t xml:space="preserve">2960 </t>
  </si>
  <si>
    <t>Կրթությանը տրամադրվող օժանդակ ծառայություններ, որից`</t>
  </si>
  <si>
    <t xml:space="preserve">2961 </t>
  </si>
  <si>
    <t>Կրթությանը տրամադրվող օժանդակ ծառայություններ</t>
  </si>
  <si>
    <t xml:space="preserve">2970 </t>
  </si>
  <si>
    <t>Կրթության ոլորտում հետազոտական և նախագծային աշխատանքներ, որից`</t>
  </si>
  <si>
    <t xml:space="preserve">2971 </t>
  </si>
  <si>
    <t>Կրթության ոլորտում հետազոտական և նախագծային աշխատանքներ</t>
  </si>
  <si>
    <t xml:space="preserve">2980 </t>
  </si>
  <si>
    <t>Կրթություն (այլ դասերին չպատկանող), որից`</t>
  </si>
  <si>
    <t xml:space="preserve">2981 </t>
  </si>
  <si>
    <t>Կրթություն (այլ դասերին չպատկանող)</t>
  </si>
  <si>
    <t xml:space="preserve">3000 </t>
  </si>
  <si>
    <t>10</t>
  </si>
  <si>
    <t>ՍՈՑԻԱԼԱԿԱՆ ՊԱՇՏՊԱՆՈՒԹՅՈՒՆ (տող 3010 + տող 3020 + տող 3030 + տող 3040 + տող 3050+ տող 3060 + տող 3070 + տող 3080 + տող 3090), այդ թվում`</t>
  </si>
  <si>
    <t xml:space="preserve">3010 </t>
  </si>
  <si>
    <t>Վատառողջություն և անաշխատունակություն, որից`</t>
  </si>
  <si>
    <t xml:space="preserve">3011 </t>
  </si>
  <si>
    <t>Վատառողջություն</t>
  </si>
  <si>
    <t xml:space="preserve">3012 </t>
  </si>
  <si>
    <t>Անաշխատունակություն</t>
  </si>
  <si>
    <t xml:space="preserve">3020 </t>
  </si>
  <si>
    <t>Ծերություն, որից`</t>
  </si>
  <si>
    <t xml:space="preserve">3021 </t>
  </si>
  <si>
    <t>Ծերություն</t>
  </si>
  <si>
    <t xml:space="preserve">3030 </t>
  </si>
  <si>
    <t>Հարազատին կորցրած անձինք , որից`</t>
  </si>
  <si>
    <t xml:space="preserve">3031 </t>
  </si>
  <si>
    <t>Հարազատին կորցրած անձինք</t>
  </si>
  <si>
    <t xml:space="preserve">3040 </t>
  </si>
  <si>
    <t>Ընտանիքի անդամներ և զավակներ, որից`</t>
  </si>
  <si>
    <t xml:space="preserve">3041 </t>
  </si>
  <si>
    <t>Ընտանիքի անդամներ և զավակներ</t>
  </si>
  <si>
    <t xml:space="preserve">3050 </t>
  </si>
  <si>
    <t>Գործազրկություն, որից`</t>
  </si>
  <si>
    <t xml:space="preserve">3051 </t>
  </si>
  <si>
    <t>Գործազրկություն</t>
  </si>
  <si>
    <t xml:space="preserve">3060 </t>
  </si>
  <si>
    <t>Բնակարանային ապահովում , որից`</t>
  </si>
  <si>
    <t xml:space="preserve">3061 </t>
  </si>
  <si>
    <t>Բնակարանային ապահովում</t>
  </si>
  <si>
    <t xml:space="preserve">3070 </t>
  </si>
  <si>
    <t>Սոցիալական հատուկ արտոնություններ (այլ դասերին չպատկանող) , որից`</t>
  </si>
  <si>
    <t xml:space="preserve">3071 </t>
  </si>
  <si>
    <t>Սոցիալական հատուկ արտոնություններ (այլ դասերին չպատկանող)</t>
  </si>
  <si>
    <t xml:space="preserve">3080 </t>
  </si>
  <si>
    <t xml:space="preserve">Սոցիալական պաշտպանության ոլորտում հետազոտական և նախագծային աշխատանքներ, որից` </t>
  </si>
  <si>
    <t xml:space="preserve">3081 </t>
  </si>
  <si>
    <t>Սոցիալական պաշտպանության ոլորտում հետազոտական և նախագծային աշխատանքներ,որից`</t>
  </si>
  <si>
    <t xml:space="preserve">3090 </t>
  </si>
  <si>
    <t>Սոցիալական պաշտպանություն (այլ դասերին չպատկանող), որից`</t>
  </si>
  <si>
    <t xml:space="preserve">3091 </t>
  </si>
  <si>
    <t>Սոցիալական պաշտպանություն (այլ դասերին չպատկանող)</t>
  </si>
  <si>
    <t xml:space="preserve">3092 </t>
  </si>
  <si>
    <t>Սոցիալական պաշտպանությանը տրամադրվող օժադակ ծառայություններ (այլ դասերին չպատկանող)</t>
  </si>
  <si>
    <t xml:space="preserve">3100 </t>
  </si>
  <si>
    <t>11</t>
  </si>
  <si>
    <t>ՀԻՄՆԱԿԱՆ ԲԱԺԻՆՆԵՐԻՆ ՉԴԱՍՎՈՂ ՊԱՀՈՒՍՏԱՅԻՆ ՖՈՆԴԵՐ (տող 3110), այդ թվում`</t>
  </si>
  <si>
    <t xml:space="preserve">3110 </t>
  </si>
  <si>
    <t>ՀՀ կառավարության և համայնքների պահուստային ֆոնդ , որից`</t>
  </si>
  <si>
    <t xml:space="preserve">3112 </t>
  </si>
  <si>
    <t>ՀՀ համայնքների պահուստային ֆոնդ</t>
  </si>
  <si>
    <t>ՀԱՏՎԱԾ 3
 ՀԱՄԱՅՆՔԻ ԲՅՈՒՋԵԻ ԾԱԽՍԵՐԸ` ԸՍՏ ԲՅՈՒՋԵՏԱՅԻՆ ԾԱԽՍԵՐԻ ՏՆՏԵՍԱԳԻՏԱԿԱՆ ԴԱՍԱԿԱՐԳՄԱՆ</t>
  </si>
  <si>
    <t xml:space="preserve">Բյուջետային ծախսերի տնտեսագիտական 
դասակարգման հոդվածների անվանումները
</t>
  </si>
  <si>
    <t>NN</t>
  </si>
  <si>
    <t>4000</t>
  </si>
  <si>
    <t>ԸՆԴԱՄԵՆԸ ԾԱԽՍԵՐ (տող 4050 + տող 5000 + տող 6000) այդ թվում`</t>
  </si>
  <si>
    <t>4050</t>
  </si>
  <si>
    <t>Ա. ԸՆԹԱՑԻԿ ԾԱԽՍԵՐ՝ (տող 4100 + տող 4200 + տող 4300 + տող 4400 + տող 4500 + տող 4600 + տող 4700) այդ թվում`</t>
  </si>
  <si>
    <t>4100</t>
  </si>
  <si>
    <t>1.1 ԱՇԽԱՏԱՆՔԻ ՎԱՐՁԱՏՐՈՒԹՅՈՒՆ (տող 4110 + տող 4120 + տող 4130) այդ թվում`</t>
  </si>
  <si>
    <t>4110</t>
  </si>
  <si>
    <t>ԴՐԱՄՈՎ ՎՃԱՐՎՈՂ ԱՇԽԱՏԱՎԱՐՁԵՐ ԵՎ ՀԱՎԵԼԱՎՃԱՐՆԵՐ (տող 4111 + տող 4112 + տող 4114) որից`</t>
  </si>
  <si>
    <t>4111</t>
  </si>
  <si>
    <t>- Աշխատողների աշխատավարձեր և հավելավճարներ</t>
  </si>
  <si>
    <t>4112</t>
  </si>
  <si>
    <t>- Պարգևատրումներ, դրամական խրախուսումներ և հատուկ վճարներ</t>
  </si>
  <si>
    <t>4114</t>
  </si>
  <si>
    <t>- Այլ վարձատրություններ</t>
  </si>
  <si>
    <t>4115</t>
  </si>
  <si>
    <t>4120</t>
  </si>
  <si>
    <t>ԲՆԵՂԵՆ ԱՇԽԱՏԱՎԱՐՁԵՐ ԵՎ ՀԱՎԵԼԱՎՃԱՐՆԵՐ (տող 4121) որից`</t>
  </si>
  <si>
    <t>4121</t>
  </si>
  <si>
    <t>- Բնեղեն աշխատավարձեր և հավելավճարներ</t>
  </si>
  <si>
    <t>4130</t>
  </si>
  <si>
    <t>ՓԱՍՏԱՑԻ ՍՈՑԻԱԼԱԿԱՆ ԱՊԱՀՈՎՈՒԹՅԱՆ ՎՃԱՐՆԵՐ (տող 4131), որից`</t>
  </si>
  <si>
    <t>4131</t>
  </si>
  <si>
    <t>- Սոցիալական ապահովության վճարներ</t>
  </si>
  <si>
    <t>4200</t>
  </si>
  <si>
    <t>1.2 ԾԱՌԱՅՈՒԹՅՈՒՆՆԵՐԻ ԵՎ ԱՊՐԱՆՔՆԵՐԻ ՁԵՌՔԲԵՐՈՒՄ (տող 4210 + տող 4220 + տող 4230 + տող 4240 + տող 4250 + տող 4260), այդ թվում`</t>
  </si>
  <si>
    <t>4210</t>
  </si>
  <si>
    <t>ՇԱՐՈՒՆԱԿԱԿԱՆ ԾԱԽՍԵՐ (տող 4211 + տող 4212 + տող 4213 + տող 4214 + տող 4215 + տող 4216 + տող 4217), որից`</t>
  </si>
  <si>
    <t>4211</t>
  </si>
  <si>
    <t>- Գործառնական և բանկային ծառայությունների ծախսեր</t>
  </si>
  <si>
    <t>4212</t>
  </si>
  <si>
    <t>- Էներգետիկ ծառայություններ</t>
  </si>
  <si>
    <t>4213</t>
  </si>
  <si>
    <t>- Կոմունալ ծառայություններ</t>
  </si>
  <si>
    <t>4214</t>
  </si>
  <si>
    <t>- Կապի ծառայություններ</t>
  </si>
  <si>
    <t>4215</t>
  </si>
  <si>
    <t>- Ապահովագրական ծախսեր</t>
  </si>
  <si>
    <t>4216</t>
  </si>
  <si>
    <t>- Գույքի և սարքավորումների վարձակալություն</t>
  </si>
  <si>
    <t>4217</t>
  </si>
  <si>
    <t>- Արտագերատեսչական ծախսեր</t>
  </si>
  <si>
    <t>4220</t>
  </si>
  <si>
    <t>ԳՈՐԾՈՒՂՈՒՄՆԵՐԻ ԵՎ ՇՐՋԱԳԱՅՈՒԹՅՈՒՆՆԵՐԻ ԾԱԽՍԵՐ (տող 4221 + տող 4222 + տող 4223), որից`</t>
  </si>
  <si>
    <t>4221</t>
  </si>
  <si>
    <t>- Ներքին գործուղումներ</t>
  </si>
  <si>
    <t>4222</t>
  </si>
  <si>
    <t>- Արտասահմանյան գործուղումների գծով ծախսեր</t>
  </si>
  <si>
    <t>4223</t>
  </si>
  <si>
    <t>- Այլ տրանսպորտային ծախսեր</t>
  </si>
  <si>
    <t>4229</t>
  </si>
  <si>
    <t>4230</t>
  </si>
  <si>
    <t>ՊԱՅՄԱՆԱԳՐԱՅԻՆ ԱՅԼ ԾԱՌԱՅՈՒԹՅՈՒՆՆԵՐԻ ՁԵՌՔԲԵՐՈՒՄ (տող 4231 + տող 4232 + տող 4233 + տող 4234 + տող 4235 + տող 4236 + տող 4237 + տող 4238), որից`</t>
  </si>
  <si>
    <t>4231</t>
  </si>
  <si>
    <t>- Վարչական ծառայություններ</t>
  </si>
  <si>
    <t>4232</t>
  </si>
  <si>
    <t>- Համակարգչային ծառայություններ</t>
  </si>
  <si>
    <t>4233</t>
  </si>
  <si>
    <t>4234</t>
  </si>
  <si>
    <t>- Տեղակատվական ծառայություններ</t>
  </si>
  <si>
    <t>4235</t>
  </si>
  <si>
    <t>- Կառավարչական ծառայություններ</t>
  </si>
  <si>
    <t>4236</t>
  </si>
  <si>
    <t>- Կենցաղային և հանրային սննդի ծառայություններ</t>
  </si>
  <si>
    <t>4237</t>
  </si>
  <si>
    <t>- Ներկայացուցչական ծախսեր</t>
  </si>
  <si>
    <t>4238</t>
  </si>
  <si>
    <t>- Ընդհանուր բնույթի այլ ծառայություններ</t>
  </si>
  <si>
    <t>4239</t>
  </si>
  <si>
    <t>4240</t>
  </si>
  <si>
    <t>ԱՅԼ ՄԱՍՆԱԳԻՏԱԿԱՆ ԾԱՌԱՅՈՒԹՅՈՒՆՆԵՐԻ ՁԵՌՔԲԵՐՈՒՄ (տող 4241), որից`</t>
  </si>
  <si>
    <t>4241</t>
  </si>
  <si>
    <t>- Մասնագիտական ծառայություններ</t>
  </si>
  <si>
    <t>4250</t>
  </si>
  <si>
    <t>ԸՆԹԱՑԻԿ ՆՈՐՈԳՈՒՄ ԵՎ ՊԱՀՊԱՆՈՒՄ (ծառայություններ և նյութեր) (տող 4251 + տող 4252), որից`</t>
  </si>
  <si>
    <t>4251</t>
  </si>
  <si>
    <t>- Շենքերի և կառույցների ընթացիկ նորոգում և պահպանում</t>
  </si>
  <si>
    <t>4252</t>
  </si>
  <si>
    <t>- Մեքենաների և սարքավորումների ընթացիկ նորոգում և պահպանում</t>
  </si>
  <si>
    <t>4260</t>
  </si>
  <si>
    <t>ՆՅՈՒԹԵՐ (տող 4261 + տող 4262 + տող 4263 + տող 4264 + տող 4265 + տող 4266 + տող 4267 + տող 4268), որից`</t>
  </si>
  <si>
    <t>4261</t>
  </si>
  <si>
    <t>- Գրասենյակային նյութեր և հագուստ</t>
  </si>
  <si>
    <t>4262</t>
  </si>
  <si>
    <t>- Գյուղատնտեսական ապրանքներ</t>
  </si>
  <si>
    <t>4263</t>
  </si>
  <si>
    <t>- Վերապատրաստման և ուսուցման նյութեր (աշխատողների վերապատրաստում)</t>
  </si>
  <si>
    <t>4264</t>
  </si>
  <si>
    <t>- Տրանսպորտային նյութեր</t>
  </si>
  <si>
    <t>4265</t>
  </si>
  <si>
    <t>- Շրջակա միջավայրի պաշտպանության և գիտական նյութեր</t>
  </si>
  <si>
    <t>4266</t>
  </si>
  <si>
    <t>- Առողջապահական և լաբորատոր նյութեր</t>
  </si>
  <si>
    <t>4267</t>
  </si>
  <si>
    <t>- Կենցաղային և հանրային սննդի նյութեր</t>
  </si>
  <si>
    <t>4268</t>
  </si>
  <si>
    <t>- Հատուկ նպատակային այլ նյութեր</t>
  </si>
  <si>
    <t>4269</t>
  </si>
  <si>
    <t>4300</t>
  </si>
  <si>
    <t>1.3 ՏՈԿՈՍԱՎՃԱՐՆԵՐ (տող 4310 + տող 4320 + տող 4330), այդ թվում`</t>
  </si>
  <si>
    <t>4310</t>
  </si>
  <si>
    <t>ՆԵՐՔԻՆ ՏՈԿՈՍԱՎՃԱՐՆԵՐ (տող 4311 + տող 4312), որից`</t>
  </si>
  <si>
    <t>4311</t>
  </si>
  <si>
    <t>- Ներքին արժեթղթերի տոկոսավճարներ</t>
  </si>
  <si>
    <t>4411</t>
  </si>
  <si>
    <t>4312</t>
  </si>
  <si>
    <t>- Ներքին վարկերի տոկոսավճարներ</t>
  </si>
  <si>
    <t>4412</t>
  </si>
  <si>
    <t>4320</t>
  </si>
  <si>
    <t>ԱՐՏԱՔԻՆ ՏՈԿՈՍԱՎՃԱՐՆԵՐ (տող 4321 + տող 4322), որից`</t>
  </si>
  <si>
    <t>4321</t>
  </si>
  <si>
    <t>- Արտաքին արժեթղթերի գծով տոկոսավճարներ</t>
  </si>
  <si>
    <t>4421</t>
  </si>
  <si>
    <t>4322</t>
  </si>
  <si>
    <t>- Արտաքին վարկերի գծով տոկոսավճարներ</t>
  </si>
  <si>
    <t>4422</t>
  </si>
  <si>
    <t>4330</t>
  </si>
  <si>
    <t>ՓՈԽԱՌՈՒԹՅՈՒՆՆԵՐԻ ՀԵՏ ԿԱՊՎԱԾ ՎՃԱՐՆԵՐ (տող 4331 + տող 4332 + տող 4333), որից`</t>
  </si>
  <si>
    <t>4331</t>
  </si>
  <si>
    <t>- Փոխանակման կուրսերի բացասական տարբերություն</t>
  </si>
  <si>
    <t>4431</t>
  </si>
  <si>
    <t>4332</t>
  </si>
  <si>
    <t>- Տույժեր</t>
  </si>
  <si>
    <t>4432</t>
  </si>
  <si>
    <t>4333</t>
  </si>
  <si>
    <t>- Փոխառությունների գծով տուրքեր</t>
  </si>
  <si>
    <t>4433</t>
  </si>
  <si>
    <t>4400</t>
  </si>
  <si>
    <t>1.4 ՍՈՒԲՍԻԴԻԱՆԵՐ (տող 4410 + տող 4420), այդ թվում`</t>
  </si>
  <si>
    <t>4410</t>
  </si>
  <si>
    <t>ՍՈՒԲՍԻԴԻԱՆԵՐ ՊԵՏԱԿԱՆ (ՀԱՄԱՅՆՔԱՅԻՆ) ԿԱԶՄԱԿԵՐՊՈՒԹՅՈՒՆՆԵՐԻՆ (տող 4411 + տող 4412), որից`</t>
  </si>
  <si>
    <t>- Սուբսիդիաներ ոչ ֆինանսական պետական (hամայնքային) կազմակերպություններին</t>
  </si>
  <si>
    <t>4511</t>
  </si>
  <si>
    <t>- Սուբսիդիաներ ֆինանսական պետական (hամայնքային) կազմակերպություններին</t>
  </si>
  <si>
    <t>4512</t>
  </si>
  <si>
    <t>4420</t>
  </si>
  <si>
    <t>ՍՈՒԲՍԻԴԻԱՆԵՐ ՈՉ ՊԵՏԱԿԱՆ (ՈՉ ՀԱՄԱՅՆՔԱՅԻՆ) ԿԱԶՄԱԿԵՐՊՈՒԹՅՈՒՆՆԵՐԻՆ (տող 4421 + տող 4422), որից`</t>
  </si>
  <si>
    <t>- Սուբսիդիաներ ոչ պետական (ոչ B118hամայնքային) ոչ ֆինանսական կազմակերպություններին</t>
  </si>
  <si>
    <t>4521</t>
  </si>
  <si>
    <t>- Սուբսիդիաներ ոչ պետական (ոչ hամայնքային) ֆինանսական կազմակերպություններին</t>
  </si>
  <si>
    <t>4522</t>
  </si>
  <si>
    <t>4500</t>
  </si>
  <si>
    <t>1.5 ԴՐԱՄԱՇՆՈՐՀՆԵՐ (տող 4510 + տող 4520 + տող 4530 + տող 4540), այդ թվում`</t>
  </si>
  <si>
    <t>4510</t>
  </si>
  <si>
    <t>ԴՐԱՄԱՇՆՈՐՀՆԵՐ ՕՏԱՐԵՐԿՐՅԱ ԿԱՌԱՎԱՐՈՒԹՅՈՒՆՆԵՐԻՆ (տող 4511 + տող 4512), որից`</t>
  </si>
  <si>
    <t>- Ընթացիկ դրամաշնորհներ օտարերկրյա կառավարություններին</t>
  </si>
  <si>
    <t>4611</t>
  </si>
  <si>
    <t>- Կապիտալ դրամաշնորհներ օտարերկրյա կառավարություններին</t>
  </si>
  <si>
    <t>4612</t>
  </si>
  <si>
    <t>4520</t>
  </si>
  <si>
    <t>ԴՐԱՄԱՇՆՈՐՀՆԵՐ ՄԻՋԱԶԳԱՅԻՆ ԿԱԶՄԱԿԵՐՊՈՒԹՅՈՒՆՆԵՐԻՆ (տող 4521 + տող 4522), որից`</t>
  </si>
  <si>
    <t>- Ընթացիկ դրամաշնորհներ միջազգային կազմակերպություններին</t>
  </si>
  <si>
    <t>4621</t>
  </si>
  <si>
    <t>- Կապիտալ դրամաշնորհներ միջազգային կազմակերպություններին</t>
  </si>
  <si>
    <t>4622</t>
  </si>
  <si>
    <t>4530</t>
  </si>
  <si>
    <t>ԸՆԹԱՑԻԿ ԴՐԱՄԱՇՆՈՐՀՆԵՐ ՊԵՏԱԿԱՆ ՀԱՏՎԱԾԻ ԱՅԼ ՄԱԿԱՐԴԱԿՆԵՐԻՆ (տող 4531 + տող 4532 + տող 4533), որից`</t>
  </si>
  <si>
    <t>4531</t>
  </si>
  <si>
    <t>- Ընթացիկ դրամաշնորհներ պետական և համայնքների ոչ առևտրային կազմակերպություններին</t>
  </si>
  <si>
    <t>4637</t>
  </si>
  <si>
    <t>4532</t>
  </si>
  <si>
    <t>- Ընթացիկ դրամաշնորհներ պետական և համայնքների առևտրային կազմակերպություններին</t>
  </si>
  <si>
    <t>4638</t>
  </si>
  <si>
    <t>4533</t>
  </si>
  <si>
    <t>- Այլ ընթացիկ դրամաշնորհներ (տող 4534 + տող 4537 + տող 4538), այդ թվում`</t>
  </si>
  <si>
    <t>4639</t>
  </si>
  <si>
    <t>4534</t>
  </si>
  <si>
    <t> - տեղական ինքնակառավարման մարմիններին (տող 4535 + տող 4536), որից`</t>
  </si>
  <si>
    <t>4535</t>
  </si>
  <si>
    <t>Երևանի համաքաղաքային ծախսերի ֆինանսավորման համար</t>
  </si>
  <si>
    <t>4536</t>
  </si>
  <si>
    <t>այլ համայնքներին</t>
  </si>
  <si>
    <t>4537</t>
  </si>
  <si>
    <t>- ՀՀ պետական բյուջեին</t>
  </si>
  <si>
    <t>4538</t>
  </si>
  <si>
    <t>- այլ</t>
  </si>
  <si>
    <t>4540</t>
  </si>
  <si>
    <t>ԿԱՊԻՏԱԼ ԴՐԱՄԱՇՆՈՐՀՆԵՐ ՊԵՏԱԿԱՆ ՀԱՏՎԱԾԻ ԱՅԼ ՄԱԿԱՐԴԱԿՆԵՐԻՆ (տող 4541 + տող 4542 + տող 4543), որից`</t>
  </si>
  <si>
    <t>4541</t>
  </si>
  <si>
    <t>- Կապիտալ դրամաշնորհներ պետական և համայնքների ոչ առևտրային կազմակերպություններին</t>
  </si>
  <si>
    <t>4655</t>
  </si>
  <si>
    <t>4542</t>
  </si>
  <si>
    <t>- Կապիտալ դրամաշնորհներ պետական և համայնքների առևտրային կազմակերպություններին</t>
  </si>
  <si>
    <t>4656</t>
  </si>
  <si>
    <t>4543</t>
  </si>
  <si>
    <t>- Այլ կապիտալ դրամաշնորհներ (տող 4544 + տող 4547 + տող 4548), այդ թվում`</t>
  </si>
  <si>
    <t>4657</t>
  </si>
  <si>
    <t>4544</t>
  </si>
  <si>
    <t>- տեղական ինքնակառավարման մարմիններին (տող 4545 + տող 4546),որից`</t>
  </si>
  <si>
    <t>4545</t>
  </si>
  <si>
    <t>4546</t>
  </si>
  <si>
    <t>ՀՀ այլ համայնքներին</t>
  </si>
  <si>
    <t>4547</t>
  </si>
  <si>
    <t>4548</t>
  </si>
  <si>
    <t>4600</t>
  </si>
  <si>
    <t>1.6 ՍՈՑԻԱԼԱԿԱՆ ՆՊԱՍՏՆԵՐ ԵՎ ԿԵՆՍԱԹՈՇԱԿՆԵՐ (տող 4610 + տող 4630 + տող 4640), այդ թվում`</t>
  </si>
  <si>
    <t>4601</t>
  </si>
  <si>
    <t>ՍՈՑԻԱԼԱԿԱՆ ԱՊԱՀՈՎՈՒԹՅԱՆ ՆՊԱՍՏՆԵՐ, այդ թվում`</t>
  </si>
  <si>
    <t>4610</t>
  </si>
  <si>
    <t>- Տնային տնտեսություններին դրամով վճարվող սոցիալական ապահովության վճարներ</t>
  </si>
  <si>
    <t>4711</t>
  </si>
  <si>
    <t>4620</t>
  </si>
  <si>
    <t>- Սոցիալական ապահովության բնեղեն նպաստներ ծառայություններ մատուցողներին</t>
  </si>
  <si>
    <t>4712</t>
  </si>
  <si>
    <t>4630</t>
  </si>
  <si>
    <t>ՍՈՑԻԱԼԱԿԱՆ ՕԳՆՈՒԹՅԱՆ ԴՐԱՄԱԿԱՆ ԱՐՏԱՀԱՅՏՈՒԹՅԱՄԲ ՆՊԱՍՏՆԵՐ (ԲՅՈՒՋԵԻՑ) (տող 4631 + տող 4632 + տող 4633 + տող 4634), որից`</t>
  </si>
  <si>
    <t>4631</t>
  </si>
  <si>
    <t>- Հուղարկավորության նպաստներ բյուջեից</t>
  </si>
  <si>
    <t>4726</t>
  </si>
  <si>
    <t>4632</t>
  </si>
  <si>
    <t>- Կրթական, մշակութային և սպորտային նպաստներ բյուջեից</t>
  </si>
  <si>
    <t>4727</t>
  </si>
  <si>
    <t>4633</t>
  </si>
  <si>
    <t>- Բնակարանային նպաստներ բյուջեից</t>
  </si>
  <si>
    <t>4728</t>
  </si>
  <si>
    <t>4634</t>
  </si>
  <si>
    <t>- Այլ նպաստներ բյուջեից</t>
  </si>
  <si>
    <t>4729</t>
  </si>
  <si>
    <t>4640</t>
  </si>
  <si>
    <t>ԿԵՆՍԱԹՈՇԱԿՆԵՐ (տող 4641), որից`</t>
  </si>
  <si>
    <t>4641</t>
  </si>
  <si>
    <t>- Կենսաթոշակներ</t>
  </si>
  <si>
    <t>4741</t>
  </si>
  <si>
    <t>4700</t>
  </si>
  <si>
    <t>1.7 ԱՅԼ ԾԱԽՍԵՐ (տող 4710 + տող 4720 + տող 4730 + տող 4740 + տող 4750 + տող 4760+ տող 4770), այդ թվում`</t>
  </si>
  <si>
    <t>4710</t>
  </si>
  <si>
    <t>ՆՎԻՐԱՏՎՈՒԹՅՈՒՆՆԵՐ ՈՉ ԿԱՌԱՎԱՐԱԿԱՆ (ՀԱՍԱՐԱԿԱԿԱՆ) ԿԱԶՄԱԿԵՐՊՈՒԹՅՈՒՆՆԵՐԻՆ (տող 4711 + տող 4712), որից`</t>
  </si>
  <si>
    <t>- Տնային տնտեսություններին ծառայություններ մատուցող` շահույթ չհետապնդող կազմակերպություններին նվիրատվություններ</t>
  </si>
  <si>
    <t>4811</t>
  </si>
  <si>
    <t>- Նվիրատվություններ այլ շահույթ չհետապնդող կազմակերպություններին</t>
  </si>
  <si>
    <t>4819</t>
  </si>
  <si>
    <t>4720</t>
  </si>
  <si>
    <t>ՀԱՐԿԵՐ, ՊԱՐՏԱԴԻՐ ՎՃԱՐՆԵՐ ԵՎ ՏՈՒՅԺԵՐ, ՈՐՈՆՔ ԿԱՌԱՎԱՐՄԱՆ ՏԱՐԲԵՐ ՄԱԿԱՐԴԱԿՆԵՐԻ ԿՈՂՄԻՑ ԿԻՐԱՌՎՈՒՄ ԵՆ ՄԻՄՅԱՆՑ ՆԿԱՏՄԱՄԲ (տող 4721 + տող 4722 + տող 4723 + տող 4724), որից`</t>
  </si>
  <si>
    <t>4721</t>
  </si>
  <si>
    <t>- Աշխատավարձի ֆոնդ</t>
  </si>
  <si>
    <t>4821</t>
  </si>
  <si>
    <t>4722</t>
  </si>
  <si>
    <t>- Այլ հարկեր</t>
  </si>
  <si>
    <t>4822</t>
  </si>
  <si>
    <t>4723</t>
  </si>
  <si>
    <t>- Պարտադիր վճարներ</t>
  </si>
  <si>
    <t>4823</t>
  </si>
  <si>
    <t>4724</t>
  </si>
  <si>
    <t>- Պետական հատվածի տարբեր մակարդակների կողմից միմյանց նկատմամբ կիրառվող տույժեր</t>
  </si>
  <si>
    <t>4824</t>
  </si>
  <si>
    <t>4730</t>
  </si>
  <si>
    <t>ԴԱՏԱՐԱՆՆԵՐԻ ԿՈՂՄԻՑ ՆՇԱՆԱԿՎԱԾ ՏՈՒՅԺԵՐ ԵՎ ՏՈՒԳԱՆՔՆԵՐ (տող 4731), որից`</t>
  </si>
  <si>
    <t>4731</t>
  </si>
  <si>
    <t>- Դատարանների կողմից նշանակված տույժեր և տուգանքներ</t>
  </si>
  <si>
    <t>4831</t>
  </si>
  <si>
    <t>4740</t>
  </si>
  <si>
    <t>ԲՆԱԿԱՆ ԱՂԵՏՆԵՐԻՑ ԿԱՄ ԱՅԼ ԲՆԱԿԱՆ ՊԱՏՃԱՌՆԵՐՈՎ ԱՌԱՋԱՑԱԾ ՎՆԱՍՆԵՐԻ ԿԱՄ ՎՆԱՍՎԱԾՔՆԵՐԻ ՎԵՐԱԿԱՆԳՆՈՒՄ (տող 4741 + տող 4742), որից`</t>
  </si>
  <si>
    <t>- Բնական աղետներից առաջացած վնասվածքների կամ վնասների վերականգնում</t>
  </si>
  <si>
    <t>4841</t>
  </si>
  <si>
    <t>4742</t>
  </si>
  <si>
    <t>- Այլ բնական պատճառներով ստացած վնասվածքների վերականգնում</t>
  </si>
  <si>
    <t>4842</t>
  </si>
  <si>
    <t>4750</t>
  </si>
  <si>
    <t>ԿԱՌԱՎԱՐՄԱՆ ՄԱՐՄԻՆՆԵՐԻ ԳՈՐԾՈՒՆԵՈՒԹՅԱՆ ՀԵՏԵՎԱՆՔՈՎ ԱՌԱՋԱՑԱԾ ՎՆԱՍՆԵՐԻ ԿԱՄ ՎՆԱՍՎԱԾՔՆԵՐԻ ՎԵՐԱԿԱՆԳՆՈՒՄ (տող 4751), որից`</t>
  </si>
  <si>
    <t>4751</t>
  </si>
  <si>
    <t>- Կառավարման մարմինների գործունեության հետևանքով առաջացած վնասվածքների կամ վնասների վերականգնում</t>
  </si>
  <si>
    <t>4851</t>
  </si>
  <si>
    <t>4760</t>
  </si>
  <si>
    <t>ԱՅԼ ԾԱԽՍԵՐ (տող 4761), որից`</t>
  </si>
  <si>
    <t>4761</t>
  </si>
  <si>
    <t>- Այլ ծախսեր</t>
  </si>
  <si>
    <t>4861</t>
  </si>
  <si>
    <t>4770</t>
  </si>
  <si>
    <t>ՊԱՀՈՒՍՏԱՅԻՆ ՄԻՋՈՑՆԵՐ (տող 4771 + տող 4771Ա), որից`</t>
  </si>
  <si>
    <t>4771</t>
  </si>
  <si>
    <t>- Պահուստային միջոցներ (վարչական բյ.)</t>
  </si>
  <si>
    <t>4891</t>
  </si>
  <si>
    <t>4771Ա</t>
  </si>
  <si>
    <t>- Պահուստային միջոցներ (ֆոնդային բյ.)</t>
  </si>
  <si>
    <t>4772</t>
  </si>
  <si>
    <t>այդ թվում` համայնքի բյուջեի վարչական մասի պահուստային ֆոնդից ֆոնդային մաս կատարվող հատկացումներ</t>
  </si>
  <si>
    <t>5000</t>
  </si>
  <si>
    <t>Բ. ՈՉ ՖԻՆԱՆՍԱԿԱՆ ԱԿՏԻՎՆԵՐԻ ԳԾՈՎ ԾԱԽՍԵՐ (տող 5100 + տող 5200 + տող 5300 + տող 5400), այդ թվում`</t>
  </si>
  <si>
    <t>5100</t>
  </si>
  <si>
    <t>1.1. ՀԻՄՆԱԿԱՆ ՄԻՋՈՑՆԵՐ (տող 5110 + տող 5120 + տող 5130), այդ թվում`</t>
  </si>
  <si>
    <t>5110</t>
  </si>
  <si>
    <t>ՇԵՆՔԵՐ ԵՎ ՇԻՆՈՒԹՅՈՒՆՆԵՐ (տող 5111 + տող 5112 + տող 5113), որից`</t>
  </si>
  <si>
    <t>5111</t>
  </si>
  <si>
    <t>- Շենքերի և շինությունների ձեռքբերում</t>
  </si>
  <si>
    <t>5112</t>
  </si>
  <si>
    <t>- Շենքերի և շինությունների կառուցում</t>
  </si>
  <si>
    <t>5113</t>
  </si>
  <si>
    <t>- Շենքերի և շինությունների կապիտալ վերանորոգում</t>
  </si>
  <si>
    <t>5120</t>
  </si>
  <si>
    <t>ՄԵՔԵՆԱՆԵՐ ԵՎ ՍԱՐՔԱՎՈՐՈՒՄՆԵՐ (տող 5121 + տող 5122 + տող 5123), որից`</t>
  </si>
  <si>
    <t>5121</t>
  </si>
  <si>
    <t>- Տրանսպորտային սարքավորումներ</t>
  </si>
  <si>
    <t>5122</t>
  </si>
  <si>
    <t>- Վարչական սարքավորումներ</t>
  </si>
  <si>
    <t>5123</t>
  </si>
  <si>
    <t>- Այլ մեքենաներ և սարքավորումներ</t>
  </si>
  <si>
    <t>5129</t>
  </si>
  <si>
    <t>5130</t>
  </si>
  <si>
    <t>ԱՅԼ ՀԻՄՆԱԿԱՆ ՄԻՋՈՑՆԵՐ (տող 5131 + տող 5132 + տող 5133 + տող 5134), որից`</t>
  </si>
  <si>
    <t>5131</t>
  </si>
  <si>
    <t>- Աճեցվող ակտիվներ</t>
  </si>
  <si>
    <t>5132</t>
  </si>
  <si>
    <t>- Ոչ նյութական հիմնական միջոցներ</t>
  </si>
  <si>
    <t>5133</t>
  </si>
  <si>
    <t>- Գեոդեզիական քարտեզագրական ծախսեր</t>
  </si>
  <si>
    <t>5134</t>
  </si>
  <si>
    <t>- Նախագծահետազոտական ծախսեր</t>
  </si>
  <si>
    <t>5200</t>
  </si>
  <si>
    <t>1.2 ՊԱՇԱՐՆԵՐ (տող 5211 + տող 5221 + տող 5231 + տող 5241), այդ թվում`</t>
  </si>
  <si>
    <t>5211</t>
  </si>
  <si>
    <t>- Համայնքային նշանակության ռազմավարական պաշարներ</t>
  </si>
  <si>
    <t>5221</t>
  </si>
  <si>
    <t>- Նյութեր և պարագաներ</t>
  </si>
  <si>
    <t>5231</t>
  </si>
  <si>
    <t>- Վերավաճառքի համար նախատեսված ապրանքներ</t>
  </si>
  <si>
    <t>5241</t>
  </si>
  <si>
    <t>- Սպառման նպատակով պահվող պաշարներ</t>
  </si>
  <si>
    <t>5300</t>
  </si>
  <si>
    <t>1.3 ԲԱՐՁՐԱՐԺԵՔ ԱԿՏԻՎՆԵՐ (տող 5311), այդ թվում`</t>
  </si>
  <si>
    <t>5311</t>
  </si>
  <si>
    <t>- Բարձրարժեք ակտիվներ</t>
  </si>
  <si>
    <t>5400</t>
  </si>
  <si>
    <t>1.4 ՉԱՐՏԱԴՐՎԱԾ ԱԿՏԻՎՆԵՐ (տող 5411 + տող 5421 + տող 5431 + տող 5441), այդ թվում`</t>
  </si>
  <si>
    <t>5411</t>
  </si>
  <si>
    <t>- Հող</t>
  </si>
  <si>
    <t>5421</t>
  </si>
  <si>
    <t>- Ընդերքային ակտիվներ</t>
  </si>
  <si>
    <t>5431</t>
  </si>
  <si>
    <t>- Այլ բնական ծագում ունեցող ակտիվներ</t>
  </si>
  <si>
    <t>5441</t>
  </si>
  <si>
    <t>- Ոչ նյութական չարտադրված ակտիվներ</t>
  </si>
  <si>
    <t>5500</t>
  </si>
  <si>
    <t xml:space="preserve">- Համաֆինանսավորմամբ իրականացվող ծրագրեր և (կամ), այդ թվում` կապիտալ ակտիվի ձեռքբերում </t>
  </si>
  <si>
    <t>5511</t>
  </si>
  <si>
    <t>- Համաֆինանսավորմամբ իրականացվող ծրագրեր և (կամ) կապիտալ ակտիվի ձեռքբերում</t>
  </si>
  <si>
    <t>6000</t>
  </si>
  <si>
    <t>Գ. ՈՉ ՖԻՆԱՆՍԱԿԱՆ ԱԿՏԻՎՆԵՐԻ ԻՐԱՑՈՒՄԻՑ ՄՈՒՏՔԵՐ (տող 6100 + տող 6200 + տող 6300 + տող 6400), այդ թվում`</t>
  </si>
  <si>
    <t>6100</t>
  </si>
  <si>
    <t>ՀԻՄՆԱԿԱՆ ՄԻՋՈՑՆԵՐԻ ԻՐԱՑՈՒՄԻՑ ՄՈՒՏՔԵՐ (տող 6110 + տող 6120 + տող 6130), այդ թվում`</t>
  </si>
  <si>
    <t>6110</t>
  </si>
  <si>
    <t xml:space="preserve">ԱՆՇԱՐԺ ԳՈՒՅՔԻ ԻՐԱՑՈՒՄԻՑ ՄՈՒՏՔԵՐ </t>
  </si>
  <si>
    <t>8111</t>
  </si>
  <si>
    <t>6120</t>
  </si>
  <si>
    <t>ՇԱՐԺԱԿԱՆ ԳՈՒՅՔԻ ԻՐԱՑՈՒՄԻՑ ՄՈՒՏՔԵՐ</t>
  </si>
  <si>
    <t>8121</t>
  </si>
  <si>
    <t>6130</t>
  </si>
  <si>
    <t>ԱՅԼ ՀԻՄՆԱԿԱՆ ՄԻՋՈՑՆԵՐԻ ԻՐԱՑՈՒՄԻՑ ՄՈՒՏՔԵՐ</t>
  </si>
  <si>
    <t>8131</t>
  </si>
  <si>
    <t>6200</t>
  </si>
  <si>
    <t>ՊԱՇԱՐՆԵՐԻ ԻՐԱՑՈՒՄԻՑ ՄՈՒՏՔԵՐ(տող 6210 + տող 6220), այդ թվում`</t>
  </si>
  <si>
    <t>6210</t>
  </si>
  <si>
    <t>ՌԱԶՄԱՎԱՐԱԿԱՆ ՀԱՄԱՅՆՔԱՅԻՆ ՊԱՇԱՐՆԵՐԻ ԻՐԱՑՈՒՄԻՑ ՄՈՒՏՔԵՐ</t>
  </si>
  <si>
    <t>8211</t>
  </si>
  <si>
    <t>6220</t>
  </si>
  <si>
    <t>ԱՅԼ ՊԱՇԱՐՆԵՐԻ ԻՐԱՑՈՒՄԻՑ ՄՈՒՏՔԵՐ (տող 6221 + տող 6222 + տող 6223), որից`</t>
  </si>
  <si>
    <t>6221</t>
  </si>
  <si>
    <t>ԱՐՏԱԴՐԱԿԱՆ ՊԱՇԱՐՆԵՐԻ ԻՐԱՑՈՒՄԻՑ ՄՈՒՏՔԵՐ</t>
  </si>
  <si>
    <t>8221</t>
  </si>
  <si>
    <t>6222</t>
  </si>
  <si>
    <t>ՎԵՐԱՎԱՃԱՌՔԻ ՀԱՄԱՐ ԱՊՐԱՆՔՆԵՐԻ ԻՐԱՑՈՒՄԻՑ ՄՈՒՏՔԵՐ</t>
  </si>
  <si>
    <t>8222</t>
  </si>
  <si>
    <t>6223</t>
  </si>
  <si>
    <t>ՍՊԱՌՄԱՆ ՀԱՄԱՐ ՆԱԽԱՏԵՍՎԱԾ ՊԱՇԱՐՆԵՐԻ ԻՐԱՑՈՒՄԻՑ ՄՈՒՏՔԵՐ</t>
  </si>
  <si>
    <t>8223</t>
  </si>
  <si>
    <t>6300</t>
  </si>
  <si>
    <t>ԲԱՐՁՐԱՐԺԵՔ ԱԿՏԻՎՆԵՐԻ ԻՐԱՑՈՒՄԻՑ ՄՈՒՏՔԵՐ (տող 6310), այդ թվում`</t>
  </si>
  <si>
    <t>6310</t>
  </si>
  <si>
    <t>ԲԱՐՁՐԱՐԺԵՔ ԱԿՏԻՎՆԵՐԻ ԻՐԱՑՈՒՄԻՑ ՄՈՒՏՔԵՐ</t>
  </si>
  <si>
    <t>8311</t>
  </si>
  <si>
    <t>6400</t>
  </si>
  <si>
    <t>ՉԱՐՏԱԴՐՎԱԾ ԱԿՏԻՎՆԵՐԻ ԻՐԱՑՈՒՄԻՑ ՄՈՒՏՔԵՐ(տող 6410 + տող 6420 + տող 6430 + տող 6440), այդ թվում`</t>
  </si>
  <si>
    <t>6410</t>
  </si>
  <si>
    <t>ՀՈՂԻ ԻՐԱՑՈՒՄԻՑ ՄՈՒՏՔԵՐ</t>
  </si>
  <si>
    <t>8411</t>
  </si>
  <si>
    <t>6420</t>
  </si>
  <si>
    <t>ՕԳՏԱԿԱՐ ՀԱՆԱԾՈՆԵՐԻ ԻՐԱՑՈՒՄԻՑ ՄՈՒՏՔԵՐ</t>
  </si>
  <si>
    <t>8412</t>
  </si>
  <si>
    <t>6430</t>
  </si>
  <si>
    <t> ԱՅԼ ԲՆԱԿԱՆ ԾԱԳՈՒՄ ՈՒՆԵՑՈՂ ՀԻՄՆԱԿԱՆ ՄԻՋՈՑՆԵՐԻ ԻՐԱՑՈՒՄԻՑ ՄՈՒՏՔԵՐ</t>
  </si>
  <si>
    <t>8413</t>
  </si>
  <si>
    <t>6440</t>
  </si>
  <si>
    <t> ՈՉ ՆՅՈՒԹԱԿԱՆ ՉԱՐՏԱԴՐՎԱԾ ԱԿՏԻՎՆԵՐԻ ԻՐԱՑՈՒՄԻՑ ՄՈՒՏՔԵՐ</t>
  </si>
  <si>
    <t>8414</t>
  </si>
  <si>
    <t xml:space="preserve">  Ð²îì²Ì  4</t>
  </si>
  <si>
    <t>Ð²Ø²ÚÜøÆ ´ÚàôæºÆ ØÆæàòÜºðÆ î²ðºìºðæÆ Ð²ìºÈàôð¸À  Î²Ø  ¸ºüÆòÆîÀ  (ä²Î²êàôð¸À)</t>
  </si>
  <si>
    <t>(Ñ³½³ñ ¹ñ³Ùáí)</t>
  </si>
  <si>
    <t xml:space="preserve">îáÕÇ NN  </t>
  </si>
  <si>
    <t>ÀÝ¹³Ù»ÝÁ (ë.4+ë.5)</t>
  </si>
  <si>
    <t>³Û¹ ÃíáõÙ`</t>
  </si>
  <si>
    <t>í³ñã³Ï³Ý    Ù³ë</t>
  </si>
  <si>
    <t>ýáÝ¹³ÛÇÝ    Ù³ë</t>
  </si>
  <si>
    <t>ÀÜ¸²ØºÜÀ Ð²ìºÈàôð¸À Î²Ø ¸ºüÆòÆîÀ (ä²Î²êàôð¸À)</t>
  </si>
  <si>
    <t>Ð²Ø²ÚÜøÆ  ´ÚàôæºÆ  Ð²ìºÈàôð¸Æ  ú¶î²¶àðÌØ²Ü  àôÔÔàôÂÚàôÜÜºðÀ  Î²Ø ¸ºüÆòÆîÆ (ä²Î²êàôð¸Æ)  üÆÜ²Üê²ìàðØ²Ü  ²Ô´ÚàôðÜºðÀ</t>
  </si>
  <si>
    <t>(Ñ³½³ñ ¹ñ³ÙÝ»ñáí)</t>
  </si>
  <si>
    <t xml:space="preserve">îáÕÇ          NN  </t>
  </si>
  <si>
    <t xml:space="preserve">´Ûáõç»ï³ÛÇÝ Í³Ëë»ñÇ ïÝï»ë³·Çï³Ï³Ý ¹³ë³Ï³ñ·Ù³Ý Ñá¹í³ÍÝ»ñÇ </t>
  </si>
  <si>
    <t>ÀÝ¹³Ù»ÝÁ (ë.5+ë.6)</t>
  </si>
  <si>
    <t xml:space="preserve">        ³Û¹ ÃíáõÙ`</t>
  </si>
  <si>
    <t>³Ýí³ÝáõÙÝ»ñÁ</t>
  </si>
  <si>
    <t xml:space="preserve"> NN </t>
  </si>
  <si>
    <t>í³ñã³Ï³Ý Ù³ë</t>
  </si>
  <si>
    <t>ýáÝ¹³ÛÇÝ Ù³ë</t>
  </si>
  <si>
    <r>
      <t xml:space="preserve">                         ÀÜ¸²ØºÜÀ`                                </t>
    </r>
    <r>
      <rPr>
        <sz val="9"/>
        <rFont val="Arial LatArm"/>
        <family val="2"/>
      </rPr>
      <t xml:space="preserve"> (ïáÕ 8100+ïáÕ 8200), (ïáÕ 8000 Ñ³Ï³é³Ï Ýß³Ýáí)</t>
    </r>
  </si>
  <si>
    <r>
      <t xml:space="preserve">                ². ÜºðøÆÜ ²Ô´ÚàôðÜºð                       </t>
    </r>
    <r>
      <rPr>
        <sz val="9"/>
        <rFont val="Arial LatArm"/>
        <family val="2"/>
      </rPr>
      <t>(ïáÕ 8110+ïáÕ 8160),(ïáÕ 8010-ïáÕ 8200)</t>
    </r>
  </si>
  <si>
    <r>
      <t xml:space="preserve">1. öàÊ²èàô ØÆæàòÜºð                                           </t>
    </r>
    <r>
      <rPr>
        <i/>
        <sz val="9"/>
        <rFont val="Arial LatArm"/>
        <family val="2"/>
      </rPr>
      <t>(ïáÕ 8111+ïáÕ 8120)</t>
    </r>
  </si>
  <si>
    <t xml:space="preserve"> 1.1. ²ñÅ»ÃÕÃ»ñ (µ³ó³éáõÃÛ³Ùµ µ³ÅÝ»ïáÙë»ñÇ ¨ Ï³åÇï³ÉáõÙ ³ÛÉ Ù³ëÝ³ÏóáõÃÛ³Ý)                                      ïáÕ 8112+ ïáÕ 8113</t>
  </si>
  <si>
    <t xml:space="preserve">     X</t>
  </si>
  <si>
    <t xml:space="preserve">áñÇó` </t>
  </si>
  <si>
    <t xml:space="preserve">  - ÃáÕ³ñÏáõÙÇó ¨ ï»Õ³µ³ßËáõÙÇó Ùáõïù»ñ</t>
  </si>
  <si>
    <t>9111</t>
  </si>
  <si>
    <t xml:space="preserve">  - ÑÇÙÝ³Ï³Ý ·áõÙ³ñÇ Ù³ñáõÙ</t>
  </si>
  <si>
    <t>6111</t>
  </si>
  <si>
    <r>
      <t>1.2. ì³ñÏ»ñ ¨ ÷áË³ïíáõÃÛáõÝÝ»ñ (ëï³óáõÙ ¨ Ù³ñáõÙ)                            (</t>
    </r>
    <r>
      <rPr>
        <sz val="9"/>
        <rFont val="Arial LatArm"/>
        <family val="2"/>
      </rPr>
      <t>ïáÕ 8121+ïáÕ8140)</t>
    </r>
    <r>
      <rPr>
        <b/>
        <sz val="9"/>
        <rFont val="Arial LatArm"/>
        <family val="2"/>
      </rPr>
      <t xml:space="preserve"> </t>
    </r>
  </si>
  <si>
    <t>1.2.1. ì³ñÏ»ñ                                          (ïáÕ 8122+ ïáÕ 8130)</t>
  </si>
  <si>
    <t xml:space="preserve">  - í³ñÏ»ñÇ ëï³óáõÙ                               (ïáÕ 8123+ ïáÕ 8124)</t>
  </si>
  <si>
    <t>9112</t>
  </si>
  <si>
    <t>å»ï³Ï³Ý µÛáõç»Çó</t>
  </si>
  <si>
    <t>³ÛÉ ³ÕµÛáõñÝ»ñÇó</t>
  </si>
  <si>
    <t xml:space="preserve">  - ëï³óí³Í í³ñÏ»ñÇ ÑÇÙÝ³Ï³Ý  ·áõÙ³ñÇ Ù³ñáõÙ                                        (ïáÕ 8131+ ïáÕ 8132)</t>
  </si>
  <si>
    <t>6112</t>
  </si>
  <si>
    <t>ÐÐ å»ï³Ï³Ý µÛáõç»ÇÝ</t>
  </si>
  <si>
    <t>³ÛÉ ³ÕµÛáõñÝ»ñÇÝ</t>
  </si>
  <si>
    <t>1.2.2. öáË³ïíáõÃÛáõÝÝ»ñ                                                                  (ïáÕ 8141+ ïáÕ 8150)</t>
  </si>
  <si>
    <t xml:space="preserve">  - µÛáõç»ï³ÛÇÝ ÷áË³ïíáõÃÛáõÝÝ»ñÇ ëï³óáõÙ                                     (ïáÕ 8142+ ïáÕ 8143)          </t>
  </si>
  <si>
    <t>ÐÐ å»ï³Ï³Ý µÛáõç»Çó</t>
  </si>
  <si>
    <t>ÐÐ ³ÛÉ Ñ³Ù³ÛÝùÝ»ñÇ µÛáõç»Ý»ñÇó</t>
  </si>
  <si>
    <t xml:space="preserve">  - ëï³óí³Í ÷áË³ïíáõÃÛáõÝÝ»ñÇ ·áõÙ³ñÇ Ù³ñáõÙ                           (ïáÕ 8151+ ïáÕ 8152)</t>
  </si>
  <si>
    <t>ÐÐ ³ÛÉ Ñ³Ù³ÛÝùÝ»ñÇ µÛáõç»Ý»ñÇÝ</t>
  </si>
  <si>
    <t xml:space="preserve">2. üÆÜ²Üê²Î²Ü ²ÎîÆìÜºð                       (ïáÕ8161+ïáÕ8170+ïáÕ8190-ïáÕ8197+ïáÕ8198+ïáÕ8199)                                          </t>
  </si>
  <si>
    <t>2.1. ´³ÅÝ»ïáÙë»ñ ¨ Ï³åÇï³ÉáõÙ ³ÛÉ Ù³ëÝ³ÏóáõÃÛáõÝ                           (ïáÕ 8162+ ïáÕ 8163 + ïáÕ 8164)</t>
  </si>
  <si>
    <t xml:space="preserve"> - Ñ³Ù³ÛÝù³ÛÇÝ ë»÷³Ï³ÝáõÃÛ³Ý µ³ÅÝ»ïáÙë»ñÇ ¨ Ï³åÇï³ÉáõÙ Ñ³Ù³ÛÝùÇ Ù³ëÝ³ÏóáõÃÛ³Ý Çñ³óáõÙÇó Ùáõïù»ñ</t>
  </si>
  <si>
    <t>9213</t>
  </si>
  <si>
    <t xml:space="preserve"> - Çñ³í³µ³Ý³Ï³Ý ³ÝÓ³Ýó Ï³ÝáÝ³¹ñ³Ï³Ý Ï³åÇï³ÉáõÙ å»ï³Ï³Ý Ù³ëÝ³ÏóáõÃÛ³Ý, å»ï³Ï³Ý ë»÷³Ï³ÝáõÃÛáõÝ Ñ³Ý¹Çë³óáÕ ³Ýß³ñÅ ·áõÛùÇ (µ³ó³éáõÃÛ³Ùµ ÑáÕ»ñÇ), ³Û¹ ÃíáõÙª ³Ý³í³ñï ßÇÝ³ñ³ñáõÃÛ³Ý ûµÛ»ÏïÝ»ñÇ Ù³ëÝ³íáñ»óáõÙÇó  ³é³ç³ó³Í ÙÇçáóÝ»ñÇó Ñ³Ù³ÛÝùÇ µÛáõç» Ù³ëÑ³ÝáõÙÇó Ùáõïù»ñ</t>
  </si>
  <si>
    <t xml:space="preserve"> - µ³ÅÝ»ïáÙë»ñ ¨ Ï³åÇï³ÉáõÙ ³ÛÉ Ù³ëÝ³ÏóáõÃÛáõÝ Ó»éùµ»ñáõÙ</t>
  </si>
  <si>
    <t>6213</t>
  </si>
  <si>
    <t>2.2. öáË³ïíáõÃÛáõÝÝ»ñ                                                                              (ïáÕ 8171+ ïáÕ 8172)</t>
  </si>
  <si>
    <t xml:space="preserve"> - Ý³ËÏÇÝáõÙ ïñ³Ù³¹ñí³Í ÷áË³ïíáõÃÛáõÝÝ»ñÇ ¹ÇÙ³ó ëï³óíáÕ Ù³ñáõÙÝ»ñÇó Ùáõïù»ñ</t>
  </si>
  <si>
    <t>9212</t>
  </si>
  <si>
    <t xml:space="preserve"> - ÷áË³ïíáõÃÛáõÝÝ»ñÇ ïñ³Ù³¹ñáõÙ</t>
  </si>
  <si>
    <t>6212</t>
  </si>
  <si>
    <t>2.3. Ð³Ù³ÛÝùÇ µÛáõç»Ç ÙÇçáóÝ»ñÇ ï³ñ»ëÏ½µÇ ³½³ï  ÙÝ³óáñ¹Á`  (ïáÕ 8191+ïáÕ 8194-ïáÕ 8193)</t>
  </si>
  <si>
    <t xml:space="preserve">³Û¹ ÃíáõÙ` </t>
  </si>
  <si>
    <t xml:space="preserve"> 2.3.1. Ð³Ù³ÛÝùÇ µÛáõç»Ç í³ñã³Ï³Ý Ù³ëÇ ÙÇçáóÝ»ñÇ ï³ñ»ëÏ½µÇ ³½³ï ÙÝ³óáñ¹ </t>
  </si>
  <si>
    <t>áñÇó`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</si>
  <si>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 </t>
  </si>
  <si>
    <t xml:space="preserve"> - »ÝÃ³Ï³ ¿ áõÕÕÙ³Ý Ñ³Ù³ÛÝùÇ µÛáõç»Ç ýáÝ¹³ÛÇÝ  Ù³ë                         (ïáÕ 8191 - ïáÕ 8192)</t>
  </si>
  <si>
    <t xml:space="preserve"> 2.3.2. Ð³Ù³ÛÝùÇ µÛáõç»Ç ýáÝ¹³ÛÇÝ Ù³ëÇ ÙÇçáóÝ»ñÇ ï³ñ»ëÏ½µÇ ÙÝ³óáñ¹  (ïáÕ 8195 + ïáÕ 8196)</t>
  </si>
  <si>
    <t xml:space="preserve">  - ³é³Ýó í³ñã³Ï³Ý Ù³ëÇ ÙÇçáóÝ»ñÇ ï³ñ»ëÏ½µÇ ³½³ï ÙÝ³óáñ¹Çó ýáÝ¹³ÛÇÝ  Ù³ë Ùáõïù³·ñÙ³Ý »ÝÃ³Ï³ ·áõÙ³ñÇ </t>
  </si>
  <si>
    <t xml:space="preserve"> - í³ñã³Ï³Ý Ù³ëÇ ÙÇçáóÝ»ñÇ ï³ñ»ëÏ½µÇ ³½³ï ÙÝ³óáñ¹Çó ýáÝ¹³ÛÇÝ  Ù³ë Ùáõïù³·ñÙ³Ý »ÝÃ³Ï³ ·áõÙ³ñÁ (ïáÕ 8193)</t>
  </si>
  <si>
    <t>2.4. Ð³Ù³ÛÝùÇ µÛáõç»Ç ýáÝ¹³ÛÇÝ Ù³ëÇ Å³Ù³Ý³Ï³íáñ ³½³ï ÙÇçáóÝ»ñÇ ïñ³Ù³¹ñáõÙ í³ñã³Ï³Ý Ù³ë</t>
  </si>
  <si>
    <t xml:space="preserve">2.5. Ð³Ù³ÛÝùÇ µÛáõç»Ç ýáÝ¹³ÛÇÝ Ù³ëÇ Å³Ù³Ý³Ï³íáñ ³½³ï ÙÇçáóÝ»ñÇó í³ñã³Ï³Ý Ù³ë ïñ³Ù³¹ñí³Í ÙÇçáóÝ»ñÇ í»ñ³¹³ñÓ ýáÝ¹³ÛÇÝ Ù³ë </t>
  </si>
  <si>
    <r>
      <t xml:space="preserve">2.6. Ð³Ù³ÛÝùÇ µÛáõç»Ç Ñ³ßíáõÙ ÙÇçáóÝ»ñÇ ÙÝ³óáñ¹Ý»ñÁ Ñ³ßí»ïáõ Å³Ù³Ý³Ï³Ñ³ïí³ÍáõÙ                                                                           </t>
    </r>
    <r>
      <rPr>
        <sz val="9"/>
        <rFont val="Arial LatArm"/>
        <family val="2"/>
      </rPr>
      <t>(ïáÕ8010- ïáÕ 8110 - ïáÕ 8161 - ïáÕ 8170- ïáÕ 8190- ïáÕ 8197- ïáÕ 8198 - ïáÕ 8210)</t>
    </r>
  </si>
  <si>
    <t>8199³</t>
  </si>
  <si>
    <t>áñÇó` Í³Ëë»ñÇ ýÇÝ³Ýë³íáñÙ³ÝÁ ãáõÕÕí³Í Ñ³Ù³ÛÝùÇ µÛáõç»Ç ÙÇçáóÝ»ñÇ ï³ñ»ëÏ½µÇ ³½³ï ÙÝ³óáñ¹Ç ·áõÙ³ñÁ</t>
  </si>
  <si>
    <r>
      <t xml:space="preserve">                       ´. ²ðî²øÆÜ ²Ô´ÚàôðÜºð                                                </t>
    </r>
    <r>
      <rPr>
        <sz val="9"/>
        <rFont val="Arial LatArm"/>
        <family val="2"/>
      </rPr>
      <t>(ïáÕ 8210)</t>
    </r>
  </si>
  <si>
    <r>
      <t xml:space="preserve">1. öàÊ²èàô ØÆæàòÜºð                                                                              </t>
    </r>
    <r>
      <rPr>
        <i/>
        <sz val="9"/>
        <rFont val="Arial LatArm"/>
        <family val="2"/>
      </rPr>
      <t>(ïáÕ 8211+ïáÕ 8220)</t>
    </r>
  </si>
  <si>
    <t xml:space="preserve"> 1.1. ²ñÅ»ÃÕÃ»ñ (µ³ó³éáõÃÛ³Ùµ µ³ÅÝ»ïáÙë»ñÇ ¨ Ï³åÇï³ÉáõÙ ³ÛÉ Ù³ëÝ³ÏóáõÃÛ³Ý)                                                                                        ïáÕ 8212+ ïáÕ 8213</t>
  </si>
  <si>
    <t>9121</t>
  </si>
  <si>
    <t>6121</t>
  </si>
  <si>
    <r>
      <t xml:space="preserve">1.2. ì³ñÏ»ñ ¨ ÷áË³ïíáõÃÛáõÝÝ»ñ (ëï³óáõÙ ¨ Ù³ñáõÙ)                      </t>
    </r>
    <r>
      <rPr>
        <sz val="9"/>
        <rFont val="Arial LatArm"/>
        <family val="2"/>
      </rPr>
      <t>ïáÕ 8221+ïáÕ 8240</t>
    </r>
  </si>
  <si>
    <t>1.2.1. ì³ñÏ»ñ                                                                                             (ïáÕ 8222+ ïáÕ 8230)</t>
  </si>
  <si>
    <t xml:space="preserve">  - í³ñÏ»ñÇ ëï³óáõÙ</t>
  </si>
  <si>
    <t>9122</t>
  </si>
  <si>
    <t xml:space="preserve">  - ëï³óí³Í í³ñÏ»ñÇ ÑÇÙÝ³Ï³Ý  ·áõÙ³ñÇ Ù³ñáõÙ</t>
  </si>
  <si>
    <t>6122</t>
  </si>
  <si>
    <t>1.2.2. öáË³ïíáõÃÛáõÝÝ»ñ                                                                   (ïáÕ 8241+ ïáÕ 8250)</t>
  </si>
  <si>
    <t xml:space="preserve">  - ÷áË³ïíáõÃÛáõÝÝ»ñÇ ëï³óáõÙ</t>
  </si>
  <si>
    <t xml:space="preserve">  - ëï³óí³Í ÷áË³ïíáõÃÛáõÝÝ»ñÇ ·áõÙ³ñÇ Ù³ñáõÙ</t>
  </si>
  <si>
    <t xml:space="preserve">  Ð²îì²Ì  5</t>
  </si>
  <si>
    <t>ՀԱՏՎԱԾ 6
ՀԱՄԱՅՆՔԻ ԲՅՈՒՋԵԻ ԾԱԽՍԵՐԸ ԸՍՏ ԲՅՈՒՋԵՏԱՅԻՆ
ԾԱԽՍԵՐԻ ԳՈՐԾԱՌՆԱԿԱՆ ԵՎ ՏՆՏԵՍԱԳԻՏԱԿԱՆ ԴԱՍԱԿԱՐԳՄԱՆ</t>
  </si>
  <si>
    <t>Բյուջետային ծախսերի գործառնական դասակարգման բաժինների, խմբերի, դասերի, ինչպես նաև բյուջետային ծախսերի տնտեսագիտական դասակարգման հոդվածների անվանումները</t>
  </si>
  <si>
    <t>Տնտեսա- գիտական դասակարգ-ման հոդված</t>
  </si>
  <si>
    <t>Ընդամենը (ս.8+ս.9)</t>
  </si>
  <si>
    <t>Վարչական սարքավորումներ</t>
  </si>
  <si>
    <t>Նախագծանախահետազոտական ծախսեր</t>
  </si>
  <si>
    <t>Քաղաքացիական պաշտպանություն,որից</t>
  </si>
  <si>
    <t>Շենք,շինությունների կապիտալ վերանորոգում</t>
  </si>
  <si>
    <t>Հուշարձանների և մշակութային արժեքների վերականգնում և պահպանում,որից</t>
  </si>
  <si>
    <t>վարչական սարքավորումներ</t>
  </si>
  <si>
    <t xml:space="preserve"> </t>
  </si>
  <si>
    <r>
      <rPr>
        <b/>
        <u/>
        <sz val="16"/>
        <color indexed="8"/>
        <rFont val="Sylfaen"/>
        <family val="1"/>
        <charset val="204"/>
      </rPr>
      <t>ՀՀ ֆինանսների նախարարության գործառնական վարչություն</t>
    </r>
    <r>
      <rPr>
        <sz val="11.95"/>
        <color indexed="8"/>
        <rFont val="Sylfaen"/>
        <family val="1"/>
        <charset val="204"/>
      </rPr>
      <t xml:space="preserve">
</t>
    </r>
    <r>
      <rPr>
        <sz val="8"/>
        <color indexed="8"/>
        <rFont val="Sylfaen"/>
        <family val="1"/>
        <charset val="204"/>
      </rPr>
      <t>(համայնքի բյուջեն սպասարկող տեղական գանձապետական բաժանմունքի անվանումը)</t>
    </r>
  </si>
  <si>
    <t xml:space="preserve">                                                                                           Հայաստանի Հանրապետության</t>
  </si>
  <si>
    <t xml:space="preserve">                        ԱՐՄԱՎԻՐԻ ՄԱՐԶԻ </t>
  </si>
  <si>
    <t xml:space="preserve">                          ԽՈՅ  ՀԱՄԱՅՆՔԻ</t>
  </si>
  <si>
    <t>2024 ԹՎԱԿԱՆԻ  ԲՅՈՒՋԵ</t>
  </si>
  <si>
    <t>Ոչ նյութական ակտիվներ</t>
  </si>
  <si>
    <t>Տրանսպորտային սարքավորումներ</t>
  </si>
  <si>
    <t xml:space="preserve"> Աշխատակազմի մասնագիտական զարգացման ծառայություններ</t>
  </si>
  <si>
    <t xml:space="preserve">                                                                                                                                                             ՀԱՎԵԼՎԱԾ </t>
  </si>
  <si>
    <t>(ճշտված 20/09/2024)</t>
  </si>
  <si>
    <t>…..</t>
  </si>
  <si>
    <t xml:space="preserve">                                                                          Արմավիրի մարզ Խոյ համայնքի ավագանու</t>
  </si>
  <si>
    <t xml:space="preserve">                                                                                                            թիվ 131 -Ն որոշման</t>
  </si>
  <si>
    <t>(ճշտված 18/10/2024թ.դրությամբ)</t>
  </si>
  <si>
    <t>Խոյ համայնքի ավագանի</t>
  </si>
  <si>
    <t xml:space="preserve">ՀԱՄԱՅՆՔԻ ՂԵԿԱՎԱՐԻ ՓՈԽԱՐԻՆՈՂ ՝
</t>
  </si>
  <si>
    <t>ԱՆՏՈՆՅԱՆ ՎԱՐԱԶԴԱՏ ԿԱՌԼԵՆԻ</t>
  </si>
  <si>
    <t xml:space="preserve"> 2024 թվականի հոկտեմբերի  18-ի  N 131-Ն որոշմամբ 
</t>
  </si>
  <si>
    <t>(ճշտված 18/10/2024)</t>
  </si>
  <si>
    <t>(ճշտված18/10/2024)</t>
  </si>
  <si>
    <t>Այլ վարձատրություններ</t>
  </si>
  <si>
    <t>(ճշտված 18/10/2024)                                                                   (հազար դրամներով)</t>
  </si>
  <si>
    <t xml:space="preserve">                                                                                             2024 թվականի  հոկտեմբերի 18-ի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</si>
</sst>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09]0.0"/>
    <numFmt numFmtId="165" formatCode="0.0"/>
  </numFmts>
  <fonts count="49">
    <font>
      <sz val="11"/>
      <color theme="1"/>
      <name val="Calibri"/>
      <family val="2"/>
      <charset val="1"/>
      <scheme val="minor"/>
    </font>
    <font>
      <b/>
      <sz val="23.95"/>
      <color indexed="8"/>
      <name val="Sylfaen"/>
      <family val="1"/>
      <charset val="204"/>
    </font>
    <font>
      <sz val="16"/>
      <color indexed="8"/>
      <name val="Sylfaen"/>
      <family val="1"/>
      <charset val="204"/>
    </font>
    <font>
      <sz val="14"/>
      <color indexed="8"/>
      <name val="Sylfaen"/>
      <family val="1"/>
      <charset val="204"/>
    </font>
    <font>
      <sz val="11.95"/>
      <color indexed="8"/>
      <name val="Sylfaen"/>
      <family val="1"/>
      <charset val="204"/>
    </font>
    <font>
      <b/>
      <u/>
      <sz val="16"/>
      <color indexed="8"/>
      <name val="Sylfaen"/>
      <family val="1"/>
      <charset val="204"/>
    </font>
    <font>
      <sz val="11.95"/>
      <color indexed="8"/>
      <name val="Sylfaen"/>
      <family val="1"/>
      <charset val="204"/>
    </font>
    <font>
      <sz val="10"/>
      <color indexed="8"/>
      <name val="Sylfaen"/>
      <family val="1"/>
      <charset val="204"/>
    </font>
    <font>
      <b/>
      <sz val="10"/>
      <name val="Arial"/>
      <family val="2"/>
      <charset val="204"/>
    </font>
    <font>
      <b/>
      <sz val="12"/>
      <name val="GHEA Grapalat"/>
      <family val="3"/>
    </font>
    <font>
      <b/>
      <sz val="16"/>
      <color indexed="8"/>
      <name val="Sylfaen"/>
      <family val="1"/>
      <charset val="204"/>
    </font>
    <font>
      <sz val="8"/>
      <color indexed="8"/>
      <name val="Sylfaen"/>
      <family val="1"/>
      <charset val="204"/>
    </font>
    <font>
      <sz val="9"/>
      <color indexed="8"/>
      <name val="Sylfaen"/>
      <family val="1"/>
      <charset val="204"/>
    </font>
    <font>
      <b/>
      <sz val="10"/>
      <color indexed="8"/>
      <name val="Arial"/>
      <family val="2"/>
      <charset val="204"/>
    </font>
    <font>
      <sz val="10"/>
      <color indexed="8"/>
      <name val="Sylfaen"/>
      <family val="1"/>
      <charset val="204"/>
    </font>
    <font>
      <sz val="10"/>
      <color indexed="8"/>
      <name val="Arial"/>
      <family val="2"/>
      <charset val="204"/>
    </font>
    <font>
      <sz val="16"/>
      <color indexed="8"/>
      <name val="Sylfaen"/>
      <family val="1"/>
      <charset val="204"/>
    </font>
    <font>
      <b/>
      <sz val="10"/>
      <color indexed="8"/>
      <name val="Arial AMU"/>
      <charset val="1"/>
    </font>
    <font>
      <sz val="10"/>
      <color indexed="8"/>
      <name val="Arial AMU"/>
      <charset val="1"/>
    </font>
    <font>
      <b/>
      <sz val="10"/>
      <color indexed="8"/>
      <name val="Sylfaen"/>
      <family val="1"/>
      <charset val="204"/>
    </font>
    <font>
      <sz val="10"/>
      <name val="Arial"/>
      <family val="2"/>
      <charset val="204"/>
    </font>
    <font>
      <sz val="10"/>
      <name val="Arial LatArm"/>
      <family val="2"/>
    </font>
    <font>
      <b/>
      <u/>
      <sz val="14"/>
      <name val="Arial LatArm"/>
      <family val="2"/>
    </font>
    <font>
      <b/>
      <sz val="12"/>
      <name val="Arial LatArm"/>
      <family val="2"/>
    </font>
    <font>
      <sz val="10"/>
      <name val="Arial Armenian"/>
      <family val="2"/>
    </font>
    <font>
      <sz val="8"/>
      <name val="Arial LatArm"/>
      <family val="2"/>
    </font>
    <font>
      <b/>
      <sz val="10"/>
      <name val="Arial Armenian"/>
      <family val="2"/>
    </font>
    <font>
      <b/>
      <sz val="10"/>
      <name val="Arial LatArm"/>
      <family val="2"/>
    </font>
    <font>
      <b/>
      <sz val="8"/>
      <name val="Arial Armenian"/>
      <family val="2"/>
    </font>
    <font>
      <b/>
      <sz val="8"/>
      <name val="Arial LatArm"/>
      <family val="2"/>
    </font>
    <font>
      <sz val="8"/>
      <name val="Arial Armenian"/>
      <family val="2"/>
    </font>
    <font>
      <b/>
      <sz val="9"/>
      <name val="Arial LatArm"/>
      <family val="2"/>
    </font>
    <font>
      <sz val="9"/>
      <name val="Arial LatArm"/>
      <family val="2"/>
    </font>
    <font>
      <b/>
      <i/>
      <sz val="9"/>
      <name val="Arial LatArm"/>
      <family val="2"/>
    </font>
    <font>
      <i/>
      <sz val="9"/>
      <name val="Arial LatArm"/>
      <family val="2"/>
    </font>
    <font>
      <sz val="9"/>
      <color indexed="8"/>
      <name val="Arial LatArm"/>
      <family val="2"/>
    </font>
    <font>
      <sz val="10"/>
      <color indexed="10"/>
      <name val="Arial LatArm"/>
      <family val="2"/>
    </font>
    <font>
      <b/>
      <sz val="9"/>
      <color indexed="8"/>
      <name val="Arial LatArm"/>
      <family val="2"/>
    </font>
    <font>
      <sz val="8"/>
      <color indexed="8"/>
      <name val="Arial LatArm"/>
      <family val="2"/>
    </font>
    <font>
      <b/>
      <sz val="14"/>
      <name val="Arial LatArm"/>
      <family val="2"/>
    </font>
    <font>
      <sz val="16"/>
      <name val="Arial LatArm"/>
      <family val="2"/>
    </font>
    <font>
      <b/>
      <sz val="16"/>
      <name val="Arial LatArm"/>
      <family val="2"/>
    </font>
    <font>
      <sz val="10"/>
      <name val="Sylfaen"/>
      <family val="1"/>
      <charset val="204"/>
    </font>
    <font>
      <b/>
      <sz val="10"/>
      <name val="Sylfaen"/>
      <family val="1"/>
      <charset val="204"/>
    </font>
    <font>
      <sz val="12"/>
      <name val="Arial LatArm"/>
      <family val="2"/>
    </font>
    <font>
      <sz val="18"/>
      <color indexed="8"/>
      <name val="Sylfaen"/>
      <family val="1"/>
      <charset val="204"/>
    </font>
    <font>
      <sz val="16"/>
      <color theme="1"/>
      <name val="Sylfaen"/>
      <family val="1"/>
      <charset val="204"/>
    </font>
    <font>
      <b/>
      <sz val="23.95"/>
      <color indexed="8"/>
      <name val="Sylfaen"/>
      <family val="1"/>
      <charset val="204"/>
    </font>
    <font>
      <b/>
      <sz val="11"/>
      <color theme="1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0">
    <xf numFmtId="0" fontId="0" fillId="0" borderId="0" xfId="0"/>
    <xf numFmtId="0" fontId="6" fillId="0" borderId="2" xfId="0" applyFont="1" applyBorder="1" applyAlignment="1" applyProtection="1">
      <alignment vertical="top" wrapText="1" readingOrder="1"/>
      <protection locked="0"/>
    </xf>
    <xf numFmtId="0" fontId="7" fillId="0" borderId="0" xfId="0" applyFont="1" applyAlignment="1" applyProtection="1">
      <alignment vertical="top" wrapText="1" readingOrder="1"/>
      <protection locked="0"/>
    </xf>
    <xf numFmtId="0" fontId="0" fillId="0" borderId="0" xfId="0" applyAlignment="1"/>
    <xf numFmtId="0" fontId="9" fillId="0" borderId="0" xfId="0" applyFont="1" applyBorder="1" applyAlignment="1">
      <alignment horizontal="right"/>
    </xf>
    <xf numFmtId="0" fontId="14" fillId="0" borderId="4" xfId="0" applyFont="1" applyBorder="1" applyAlignment="1" applyProtection="1">
      <alignment horizontal="center" vertical="center" wrapText="1" readingOrder="1"/>
      <protection locked="0"/>
    </xf>
    <xf numFmtId="0" fontId="14" fillId="0" borderId="4" xfId="0" applyFont="1" applyBorder="1" applyAlignment="1" applyProtection="1">
      <alignment vertical="center" wrapText="1" readingOrder="1"/>
      <protection locked="0"/>
    </xf>
    <xf numFmtId="0" fontId="15" fillId="0" borderId="4" xfId="0" applyFont="1" applyBorder="1" applyAlignment="1" applyProtection="1">
      <alignment horizontal="center" vertical="center" wrapText="1" readingOrder="1"/>
      <protection locked="0"/>
    </xf>
    <xf numFmtId="0" fontId="17" fillId="2" borderId="4" xfId="0" applyFont="1" applyFill="1" applyBorder="1" applyAlignment="1" applyProtection="1">
      <alignment horizontal="center" vertical="top" wrapText="1" readingOrder="1"/>
      <protection locked="0"/>
    </xf>
    <xf numFmtId="164" fontId="18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19" fillId="0" borderId="4" xfId="0" applyFont="1" applyBorder="1" applyAlignment="1" applyProtection="1">
      <alignment horizontal="center" vertical="center" wrapText="1" readingOrder="1"/>
      <protection locked="0"/>
    </xf>
    <xf numFmtId="164" fontId="17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8" fillId="0" borderId="0" xfId="0" applyFont="1"/>
    <xf numFmtId="164" fontId="14" fillId="0" borderId="4" xfId="0" applyNumberFormat="1" applyFont="1" applyBorder="1" applyAlignment="1" applyProtection="1">
      <alignment horizontal="right" vertical="center" wrapText="1" readingOrder="1"/>
      <protection locked="0"/>
    </xf>
    <xf numFmtId="164" fontId="19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17" fillId="4" borderId="4" xfId="0" applyFont="1" applyFill="1" applyBorder="1" applyAlignment="1" applyProtection="1">
      <alignment horizontal="center" vertical="top" wrapText="1" readingOrder="1"/>
      <protection locked="0"/>
    </xf>
    <xf numFmtId="0" fontId="14" fillId="3" borderId="4" xfId="0" applyFont="1" applyFill="1" applyBorder="1" applyAlignment="1" applyProtection="1">
      <alignment vertical="center" wrapText="1" readingOrder="1"/>
      <protection locked="0"/>
    </xf>
    <xf numFmtId="0" fontId="15" fillId="3" borderId="4" xfId="0" applyFont="1" applyFill="1" applyBorder="1" applyAlignment="1" applyProtection="1">
      <alignment horizontal="center" vertical="center" wrapText="1" readingOrder="1"/>
      <protection locked="0"/>
    </xf>
    <xf numFmtId="164" fontId="15" fillId="3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21" fillId="0" borderId="0" xfId="0" applyFont="1"/>
    <xf numFmtId="0" fontId="24" fillId="0" borderId="0" xfId="0" applyFont="1"/>
    <xf numFmtId="0" fontId="25" fillId="0" borderId="0" xfId="0" applyFont="1" applyFill="1" applyBorder="1"/>
    <xf numFmtId="0" fontId="27" fillId="0" borderId="16" xfId="0" applyFont="1" applyBorder="1" applyAlignment="1">
      <alignment horizontal="center" vertical="center" wrapText="1"/>
    </xf>
    <xf numFmtId="0" fontId="28" fillId="5" borderId="16" xfId="0" applyFont="1" applyFill="1" applyBorder="1" applyAlignment="1">
      <alignment horizontal="center"/>
    </xf>
    <xf numFmtId="0" fontId="29" fillId="5" borderId="16" xfId="0" applyFont="1" applyFill="1" applyBorder="1" applyAlignment="1">
      <alignment horizontal="center"/>
    </xf>
    <xf numFmtId="0" fontId="30" fillId="0" borderId="15" xfId="0" applyFont="1" applyBorder="1"/>
    <xf numFmtId="0" fontId="27" fillId="0" borderId="16" xfId="0" applyFont="1" applyBorder="1" applyAlignment="1">
      <alignment horizontal="center" wrapText="1"/>
    </xf>
    <xf numFmtId="165" fontId="27" fillId="0" borderId="3" xfId="0" applyNumberFormat="1" applyFont="1" applyFill="1" applyBorder="1" applyAlignment="1">
      <alignment vertical="center" wrapText="1"/>
    </xf>
    <xf numFmtId="165" fontId="27" fillId="0" borderId="16" xfId="0" applyNumberFormat="1" applyFont="1" applyBorder="1" applyAlignment="1">
      <alignment vertical="center"/>
    </xf>
    <xf numFmtId="0" fontId="30" fillId="0" borderId="0" xfId="0" applyFont="1" applyBorder="1"/>
    <xf numFmtId="0" fontId="27" fillId="0" borderId="0" xfId="0" applyFont="1" applyBorder="1" applyAlignment="1">
      <alignment horizontal="center" wrapText="1"/>
    </xf>
    <xf numFmtId="165" fontId="27" fillId="0" borderId="0" xfId="0" applyNumberFormat="1" applyFont="1" applyFill="1" applyBorder="1" applyAlignment="1">
      <alignment vertical="center" wrapText="1"/>
    </xf>
    <xf numFmtId="165" fontId="27" fillId="0" borderId="0" xfId="0" applyNumberFormat="1" applyFont="1" applyBorder="1" applyAlignment="1">
      <alignment vertical="center"/>
    </xf>
    <xf numFmtId="0" fontId="26" fillId="5" borderId="12" xfId="0" applyFont="1" applyFill="1" applyBorder="1" applyAlignment="1">
      <alignment horizontal="centerContinuous" vertical="center" wrapText="1"/>
    </xf>
    <xf numFmtId="0" fontId="27" fillId="5" borderId="13" xfId="0" applyFont="1" applyFill="1" applyBorder="1" applyAlignment="1">
      <alignment horizontal="centerContinuous" vertical="center" wrapText="1"/>
    </xf>
    <xf numFmtId="0" fontId="27" fillId="5" borderId="17" xfId="0" applyFont="1" applyFill="1" applyBorder="1" applyAlignment="1">
      <alignment horizontal="centerContinuous" vertical="center" wrapText="1"/>
    </xf>
    <xf numFmtId="0" fontId="27" fillId="0" borderId="1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6" fillId="5" borderId="15" xfId="0" applyFont="1" applyFill="1" applyBorder="1" applyAlignment="1">
      <alignment horizontal="centerContinuous" vertical="center" wrapText="1"/>
    </xf>
    <xf numFmtId="0" fontId="27" fillId="5" borderId="21" xfId="0" applyFont="1" applyFill="1" applyBorder="1" applyAlignment="1">
      <alignment horizontal="center" vertical="center" wrapText="1"/>
    </xf>
    <xf numFmtId="49" fontId="27" fillId="5" borderId="21" xfId="0" applyNumberFormat="1" applyFont="1" applyFill="1" applyBorder="1" applyAlignment="1">
      <alignment horizontal="center" vertical="center" wrapText="1"/>
    </xf>
    <xf numFmtId="0" fontId="30" fillId="0" borderId="23" xfId="0" applyFont="1" applyBorder="1"/>
    <xf numFmtId="0" fontId="31" fillId="0" borderId="18" xfId="0" applyFont="1" applyBorder="1" applyAlignment="1">
      <alignment horizontal="center" wrapText="1"/>
    </xf>
    <xf numFmtId="0" fontId="27" fillId="0" borderId="24" xfId="0" applyFont="1" applyBorder="1"/>
    <xf numFmtId="165" fontId="27" fillId="0" borderId="3" xfId="0" applyNumberFormat="1" applyFont="1" applyFill="1" applyBorder="1" applyAlignment="1">
      <alignment horizontal="center" vertical="center" wrapText="1"/>
    </xf>
    <xf numFmtId="165" fontId="27" fillId="0" borderId="16" xfId="0" applyNumberFormat="1" applyFont="1" applyBorder="1" applyAlignment="1">
      <alignment horizontal="center" vertical="center"/>
    </xf>
    <xf numFmtId="0" fontId="30" fillId="0" borderId="25" xfId="0" applyFont="1" applyBorder="1"/>
    <xf numFmtId="0" fontId="32" fillId="0" borderId="26" xfId="0" applyFont="1" applyBorder="1" applyAlignment="1">
      <alignment horizontal="center" wrapText="1"/>
    </xf>
    <xf numFmtId="0" fontId="27" fillId="0" borderId="27" xfId="0" applyFont="1" applyBorder="1"/>
    <xf numFmtId="165" fontId="27" fillId="0" borderId="28" xfId="0" applyNumberFormat="1" applyFont="1" applyBorder="1" applyAlignment="1">
      <alignment horizontal="center"/>
    </xf>
    <xf numFmtId="165" fontId="27" fillId="0" borderId="29" xfId="0" applyNumberFormat="1" applyFont="1" applyBorder="1"/>
    <xf numFmtId="165" fontId="27" fillId="0" borderId="30" xfId="0" applyNumberFormat="1" applyFont="1" applyBorder="1" applyAlignment="1"/>
    <xf numFmtId="0" fontId="30" fillId="0" borderId="31" xfId="0" applyFont="1" applyBorder="1"/>
    <xf numFmtId="0" fontId="31" fillId="0" borderId="32" xfId="0" applyFont="1" applyBorder="1" applyAlignment="1">
      <alignment horizontal="center" wrapText="1"/>
    </xf>
    <xf numFmtId="0" fontId="21" fillId="0" borderId="33" xfId="0" applyFont="1" applyBorder="1"/>
    <xf numFmtId="165" fontId="27" fillId="0" borderId="16" xfId="0" applyNumberFormat="1" applyFont="1" applyBorder="1" applyAlignment="1">
      <alignment horizontal="center"/>
    </xf>
    <xf numFmtId="0" fontId="32" fillId="0" borderId="32" xfId="0" applyFont="1" applyBorder="1" applyAlignment="1">
      <alignment horizontal="center"/>
    </xf>
    <xf numFmtId="165" fontId="21" fillId="0" borderId="32" xfId="0" applyNumberFormat="1" applyFont="1" applyBorder="1" applyAlignment="1">
      <alignment horizontal="center"/>
    </xf>
    <xf numFmtId="165" fontId="21" fillId="0" borderId="34" xfId="0" applyNumberFormat="1" applyFont="1" applyBorder="1"/>
    <xf numFmtId="165" fontId="21" fillId="0" borderId="35" xfId="0" applyNumberFormat="1" applyFont="1" applyBorder="1" applyAlignment="1"/>
    <xf numFmtId="0" fontId="30" fillId="0" borderId="31" xfId="0" applyFont="1" applyBorder="1" applyAlignment="1">
      <alignment vertical="center"/>
    </xf>
    <xf numFmtId="0" fontId="33" fillId="0" borderId="32" xfId="0" applyFont="1" applyBorder="1" applyAlignment="1">
      <alignment wrapText="1"/>
    </xf>
    <xf numFmtId="165" fontId="21" fillId="0" borderId="32" xfId="0" applyNumberFormat="1" applyFont="1" applyBorder="1" applyAlignment="1">
      <alignment horizontal="center" vertical="center" wrapText="1"/>
    </xf>
    <xf numFmtId="165" fontId="21" fillId="0" borderId="35" xfId="0" applyNumberFormat="1" applyFont="1" applyBorder="1" applyAlignment="1">
      <alignment vertical="center" wrapText="1"/>
    </xf>
    <xf numFmtId="0" fontId="32" fillId="0" borderId="26" xfId="0" applyFont="1" applyBorder="1" applyAlignment="1">
      <alignment horizontal="left" wrapText="1"/>
    </xf>
    <xf numFmtId="165" fontId="21" fillId="0" borderId="32" xfId="0" applyNumberFormat="1" applyFont="1" applyBorder="1" applyAlignment="1">
      <alignment vertical="center" wrapText="1"/>
    </xf>
    <xf numFmtId="0" fontId="31" fillId="0" borderId="32" xfId="0" applyFont="1" applyBorder="1" applyAlignment="1">
      <alignment wrapText="1"/>
    </xf>
    <xf numFmtId="165" fontId="21" fillId="0" borderId="32" xfId="0" applyNumberFormat="1" applyFont="1" applyBorder="1"/>
    <xf numFmtId="165" fontId="21" fillId="0" borderId="34" xfId="0" applyNumberFormat="1" applyFont="1" applyBorder="1" applyAlignment="1">
      <alignment horizontal="center" vertical="center" wrapText="1"/>
    </xf>
    <xf numFmtId="165" fontId="21" fillId="0" borderId="35" xfId="0" applyNumberFormat="1" applyFont="1" applyBorder="1"/>
    <xf numFmtId="0" fontId="32" fillId="0" borderId="32" xfId="0" applyFont="1" applyBorder="1" applyAlignment="1">
      <alignment wrapText="1"/>
    </xf>
    <xf numFmtId="0" fontId="34" fillId="0" borderId="32" xfId="0" applyFont="1" applyBorder="1"/>
    <xf numFmtId="49" fontId="35" fillId="0" borderId="33" xfId="0" applyNumberFormat="1" applyFont="1" applyFill="1" applyBorder="1" applyAlignment="1">
      <alignment horizontal="center" vertical="center" wrapText="1"/>
    </xf>
    <xf numFmtId="165" fontId="36" fillId="0" borderId="32" xfId="0" applyNumberFormat="1" applyFont="1" applyBorder="1"/>
    <xf numFmtId="165" fontId="36" fillId="0" borderId="34" xfId="0" applyNumberFormat="1" applyFont="1" applyBorder="1" applyAlignment="1">
      <alignment vertical="center" wrapText="1"/>
    </xf>
    <xf numFmtId="165" fontId="36" fillId="0" borderId="35" xfId="0" applyNumberFormat="1" applyFont="1" applyBorder="1"/>
    <xf numFmtId="0" fontId="34" fillId="0" borderId="32" xfId="0" applyFont="1" applyBorder="1" applyAlignment="1">
      <alignment wrapText="1"/>
    </xf>
    <xf numFmtId="0" fontId="36" fillId="0" borderId="32" xfId="0" applyFont="1" applyBorder="1"/>
    <xf numFmtId="0" fontId="36" fillId="0" borderId="34" xfId="0" applyFont="1" applyBorder="1" applyAlignment="1">
      <alignment vertical="center" wrapText="1"/>
    </xf>
    <xf numFmtId="0" fontId="36" fillId="0" borderId="35" xfId="0" applyFont="1" applyBorder="1"/>
    <xf numFmtId="49" fontId="37" fillId="0" borderId="33" xfId="0" applyNumberFormat="1" applyFont="1" applyFill="1" applyBorder="1" applyAlignment="1">
      <alignment horizontal="center" vertical="center" wrapText="1"/>
    </xf>
    <xf numFmtId="0" fontId="34" fillId="0" borderId="18" xfId="0" applyFont="1" applyBorder="1" applyAlignment="1">
      <alignment wrapText="1"/>
    </xf>
    <xf numFmtId="49" fontId="37" fillId="0" borderId="24" xfId="0" applyNumberFormat="1" applyFont="1" applyFill="1" applyBorder="1" applyAlignment="1">
      <alignment horizontal="center" vertical="center" wrapText="1"/>
    </xf>
    <xf numFmtId="0" fontId="36" fillId="0" borderId="18" xfId="0" applyFont="1" applyBorder="1"/>
    <xf numFmtId="0" fontId="36" fillId="0" borderId="36" xfId="0" applyFont="1" applyBorder="1" applyAlignment="1">
      <alignment vertical="center" wrapText="1"/>
    </xf>
    <xf numFmtId="0" fontId="21" fillId="0" borderId="37" xfId="0" applyFont="1" applyBorder="1" applyAlignment="1">
      <alignment horizontal="center" vertical="center" wrapText="1"/>
    </xf>
    <xf numFmtId="0" fontId="30" fillId="0" borderId="38" xfId="0" applyFont="1" applyBorder="1"/>
    <xf numFmtId="0" fontId="34" fillId="0" borderId="22" xfId="0" applyFont="1" applyBorder="1" applyAlignment="1">
      <alignment wrapText="1"/>
    </xf>
    <xf numFmtId="49" fontId="37" fillId="0" borderId="39" xfId="0" applyNumberFormat="1" applyFont="1" applyFill="1" applyBorder="1" applyAlignment="1">
      <alignment horizontal="center" vertical="center" wrapText="1"/>
    </xf>
    <xf numFmtId="0" fontId="36" fillId="0" borderId="22" xfId="0" applyFont="1" applyBorder="1"/>
    <xf numFmtId="0" fontId="36" fillId="0" borderId="40" xfId="0" applyFont="1" applyBorder="1" applyAlignment="1">
      <alignment vertical="center" wrapText="1"/>
    </xf>
    <xf numFmtId="0" fontId="36" fillId="0" borderId="41" xfId="0" applyFont="1" applyBorder="1"/>
    <xf numFmtId="0" fontId="33" fillId="0" borderId="18" xfId="0" applyFont="1" applyBorder="1" applyAlignment="1">
      <alignment wrapText="1"/>
    </xf>
    <xf numFmtId="49" fontId="38" fillId="0" borderId="24" xfId="0" applyNumberFormat="1" applyFont="1" applyFill="1" applyBorder="1" applyAlignment="1">
      <alignment horizontal="center" vertical="center" wrapText="1"/>
    </xf>
    <xf numFmtId="0" fontId="36" fillId="0" borderId="42" xfId="0" applyFont="1" applyBorder="1"/>
    <xf numFmtId="49" fontId="38" fillId="0" borderId="33" xfId="0" applyNumberFormat="1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/>
    </xf>
    <xf numFmtId="0" fontId="30" fillId="0" borderId="43" xfId="0" applyFont="1" applyBorder="1"/>
    <xf numFmtId="0" fontId="34" fillId="0" borderId="44" xfId="0" applyFont="1" applyBorder="1" applyAlignment="1">
      <alignment wrapText="1"/>
    </xf>
    <xf numFmtId="49" fontId="38" fillId="0" borderId="45" xfId="0" applyNumberFormat="1" applyFont="1" applyFill="1" applyBorder="1" applyAlignment="1">
      <alignment horizontal="center" vertical="center" wrapText="1"/>
    </xf>
    <xf numFmtId="0" fontId="36" fillId="0" borderId="44" xfId="0" applyFont="1" applyBorder="1"/>
    <xf numFmtId="0" fontId="36" fillId="0" borderId="46" xfId="0" applyFont="1" applyBorder="1" applyAlignment="1">
      <alignment vertical="center" wrapText="1"/>
    </xf>
    <xf numFmtId="0" fontId="36" fillId="0" borderId="47" xfId="0" applyFont="1" applyBorder="1"/>
    <xf numFmtId="0" fontId="30" fillId="0" borderId="13" xfId="0" applyFont="1" applyBorder="1"/>
    <xf numFmtId="0" fontId="33" fillId="0" borderId="16" xfId="0" applyFont="1" applyBorder="1" applyAlignment="1">
      <alignment wrapText="1"/>
    </xf>
    <xf numFmtId="49" fontId="38" fillId="0" borderId="17" xfId="0" applyNumberFormat="1" applyFont="1" applyFill="1" applyBorder="1" applyAlignment="1">
      <alignment horizontal="center" vertical="center" wrapText="1"/>
    </xf>
    <xf numFmtId="165" fontId="39" fillId="0" borderId="16" xfId="0" applyNumberFormat="1" applyFont="1" applyBorder="1" applyAlignment="1">
      <alignment horizontal="center"/>
    </xf>
    <xf numFmtId="0" fontId="30" fillId="0" borderId="48" xfId="0" applyFont="1" applyBorder="1"/>
    <xf numFmtId="0" fontId="32" fillId="0" borderId="28" xfId="0" applyFont="1" applyBorder="1" applyAlignment="1">
      <alignment horizontal="left"/>
    </xf>
    <xf numFmtId="49" fontId="38" fillId="0" borderId="0" xfId="0" applyNumberFormat="1" applyFont="1" applyFill="1" applyBorder="1" applyAlignment="1">
      <alignment horizontal="center" vertical="center" wrapText="1"/>
    </xf>
    <xf numFmtId="0" fontId="36" fillId="0" borderId="28" xfId="0" applyFont="1" applyBorder="1"/>
    <xf numFmtId="0" fontId="36" fillId="0" borderId="29" xfId="0" applyFont="1" applyBorder="1" applyAlignment="1">
      <alignment vertical="center" wrapText="1"/>
    </xf>
    <xf numFmtId="0" fontId="36" fillId="0" borderId="30" xfId="0" applyFont="1" applyBorder="1"/>
    <xf numFmtId="0" fontId="31" fillId="0" borderId="16" xfId="0" applyFont="1" applyBorder="1" applyAlignment="1">
      <alignment wrapText="1"/>
    </xf>
    <xf numFmtId="0" fontId="27" fillId="0" borderId="16" xfId="0" applyFont="1" applyBorder="1"/>
    <xf numFmtId="0" fontId="27" fillId="0" borderId="49" xfId="0" applyFont="1" applyBorder="1" applyAlignment="1">
      <alignment horizontal="center" vertical="center" wrapText="1"/>
    </xf>
    <xf numFmtId="0" fontId="27" fillId="0" borderId="20" xfId="0" applyFont="1" applyBorder="1"/>
    <xf numFmtId="0" fontId="32" fillId="0" borderId="26" xfId="0" applyFont="1" applyBorder="1" applyAlignment="1">
      <alignment wrapText="1"/>
    </xf>
    <xf numFmtId="49" fontId="38" fillId="0" borderId="27" xfId="0" applyNumberFormat="1" applyFont="1" applyFill="1" applyBorder="1" applyAlignment="1">
      <alignment horizontal="center" vertical="center" wrapText="1"/>
    </xf>
    <xf numFmtId="0" fontId="27" fillId="0" borderId="26" xfId="0" applyFont="1" applyBorder="1"/>
    <xf numFmtId="0" fontId="27" fillId="0" borderId="50" xfId="0" applyFont="1" applyBorder="1" applyAlignment="1">
      <alignment horizontal="center" vertical="center" wrapText="1"/>
    </xf>
    <xf numFmtId="0" fontId="27" fillId="0" borderId="51" xfId="0" applyFont="1" applyBorder="1"/>
    <xf numFmtId="0" fontId="21" fillId="0" borderId="32" xfId="0" applyFont="1" applyBorder="1"/>
    <xf numFmtId="0" fontId="21" fillId="0" borderId="34" xfId="0" applyFont="1" applyBorder="1" applyAlignment="1">
      <alignment horizontal="center" vertical="center" wrapText="1"/>
    </xf>
    <xf numFmtId="0" fontId="21" fillId="0" borderId="35" xfId="0" applyFont="1" applyBorder="1"/>
    <xf numFmtId="0" fontId="30" fillId="0" borderId="13" xfId="0" applyFont="1" applyBorder="1" applyAlignment="1">
      <alignment horizontal="center" vertical="center"/>
    </xf>
    <xf numFmtId="0" fontId="21" fillId="0" borderId="44" xfId="0" applyFont="1" applyBorder="1"/>
    <xf numFmtId="0" fontId="21" fillId="0" borderId="46" xfId="0" applyFont="1" applyBorder="1" applyAlignment="1">
      <alignment horizontal="center" vertical="center" wrapText="1"/>
    </xf>
    <xf numFmtId="0" fontId="21" fillId="0" borderId="47" xfId="0" applyFont="1" applyBorder="1"/>
    <xf numFmtId="0" fontId="27" fillId="0" borderId="16" xfId="0" applyFont="1" applyBorder="1" applyAlignment="1">
      <alignment vertical="center" wrapText="1"/>
    </xf>
    <xf numFmtId="0" fontId="27" fillId="0" borderId="49" xfId="0" applyFont="1" applyBorder="1" applyAlignment="1">
      <alignment vertical="center" wrapText="1"/>
    </xf>
    <xf numFmtId="0" fontId="27" fillId="0" borderId="20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50" xfId="0" applyFont="1" applyBorder="1" applyAlignment="1">
      <alignment vertical="center" wrapText="1"/>
    </xf>
    <xf numFmtId="0" fontId="27" fillId="0" borderId="51" xfId="0" applyFont="1" applyBorder="1" applyAlignment="1">
      <alignment vertical="center" wrapText="1"/>
    </xf>
    <xf numFmtId="0" fontId="21" fillId="0" borderId="34" xfId="0" applyFont="1" applyBorder="1" applyAlignment="1">
      <alignment vertical="center" wrapText="1"/>
    </xf>
    <xf numFmtId="0" fontId="28" fillId="0" borderId="13" xfId="0" applyFont="1" applyBorder="1" applyAlignment="1">
      <alignment horizontal="center"/>
    </xf>
    <xf numFmtId="0" fontId="31" fillId="0" borderId="16" xfId="0" applyFont="1" applyBorder="1" applyAlignment="1">
      <alignment vertical="center" wrapText="1"/>
    </xf>
    <xf numFmtId="0" fontId="25" fillId="0" borderId="17" xfId="0" applyFont="1" applyBorder="1"/>
    <xf numFmtId="0" fontId="40" fillId="0" borderId="51" xfId="0" applyFont="1" applyBorder="1" applyAlignment="1">
      <alignment horizontal="center"/>
    </xf>
    <xf numFmtId="0" fontId="28" fillId="0" borderId="48" xfId="0" applyFont="1" applyBorder="1" applyAlignment="1">
      <alignment horizontal="center"/>
    </xf>
    <xf numFmtId="0" fontId="25" fillId="0" borderId="0" xfId="0" applyFont="1" applyBorder="1"/>
    <xf numFmtId="0" fontId="27" fillId="0" borderId="28" xfId="0" applyFont="1" applyBorder="1" applyAlignment="1">
      <alignment horizontal="center" vertical="center"/>
    </xf>
    <xf numFmtId="0" fontId="27" fillId="0" borderId="29" xfId="0" applyFont="1" applyBorder="1" applyAlignment="1">
      <alignment vertical="center"/>
    </xf>
    <xf numFmtId="0" fontId="27" fillId="0" borderId="30" xfId="0" applyFont="1" applyBorder="1" applyAlignment="1">
      <alignment horizontal="center"/>
    </xf>
    <xf numFmtId="0" fontId="30" fillId="0" borderId="25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/>
    </xf>
    <xf numFmtId="0" fontId="30" fillId="0" borderId="31" xfId="0" applyFont="1" applyBorder="1" applyAlignment="1">
      <alignment horizontal="center" vertical="center"/>
    </xf>
    <xf numFmtId="0" fontId="25" fillId="0" borderId="33" xfId="0" applyFont="1" applyBorder="1"/>
    <xf numFmtId="0" fontId="21" fillId="0" borderId="32" xfId="0" applyFont="1" applyBorder="1" applyAlignment="1">
      <alignment horizontal="center"/>
    </xf>
    <xf numFmtId="0" fontId="21" fillId="0" borderId="34" xfId="0" applyFont="1" applyBorder="1"/>
    <xf numFmtId="0" fontId="21" fillId="0" borderId="44" xfId="0" applyFont="1" applyBorder="1" applyAlignment="1">
      <alignment horizontal="center"/>
    </xf>
    <xf numFmtId="0" fontId="21" fillId="0" borderId="46" xfId="0" applyFont="1" applyBorder="1"/>
    <xf numFmtId="0" fontId="21" fillId="0" borderId="47" xfId="0" applyFont="1" applyBorder="1" applyAlignment="1">
      <alignment horizontal="center" vertical="center" wrapText="1"/>
    </xf>
    <xf numFmtId="0" fontId="32" fillId="0" borderId="28" xfId="0" applyFont="1" applyBorder="1" applyAlignment="1">
      <alignment wrapText="1"/>
    </xf>
    <xf numFmtId="0" fontId="25" fillId="0" borderId="33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/>
    </xf>
    <xf numFmtId="165" fontId="27" fillId="0" borderId="16" xfId="0" applyNumberFormat="1" applyFont="1" applyBorder="1" applyAlignment="1">
      <alignment horizontal="center" vertical="center" wrapText="1"/>
    </xf>
    <xf numFmtId="0" fontId="30" fillId="0" borderId="43" xfId="0" applyFont="1" applyBorder="1" applyAlignment="1">
      <alignment horizontal="center" vertical="center"/>
    </xf>
    <xf numFmtId="0" fontId="41" fillId="0" borderId="49" xfId="0" applyFont="1" applyBorder="1" applyAlignment="1">
      <alignment horizontal="center" vertical="center" wrapText="1"/>
    </xf>
    <xf numFmtId="0" fontId="31" fillId="0" borderId="28" xfId="0" applyFont="1" applyBorder="1" applyAlignment="1">
      <alignment vertical="center" wrapText="1"/>
    </xf>
    <xf numFmtId="0" fontId="25" fillId="0" borderId="45" xfId="0" applyFont="1" applyBorder="1" applyAlignment="1">
      <alignment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 wrapText="1"/>
    </xf>
    <xf numFmtId="0" fontId="31" fillId="0" borderId="32" xfId="0" applyFont="1" applyBorder="1" applyAlignment="1">
      <alignment vertical="center" wrapText="1"/>
    </xf>
    <xf numFmtId="0" fontId="25" fillId="0" borderId="33" xfId="0" applyFont="1" applyBorder="1" applyAlignment="1">
      <alignment vertical="center" wrapText="1"/>
    </xf>
    <xf numFmtId="0" fontId="21" fillId="0" borderId="32" xfId="0" applyFont="1" applyBorder="1" applyAlignment="1">
      <alignment horizontal="center" vertical="center" wrapText="1"/>
    </xf>
    <xf numFmtId="0" fontId="31" fillId="0" borderId="26" xfId="0" applyFont="1" applyBorder="1" applyAlignment="1">
      <alignment vertical="center" wrapText="1"/>
    </xf>
    <xf numFmtId="0" fontId="21" fillId="0" borderId="32" xfId="0" applyFont="1" applyBorder="1" applyAlignment="1">
      <alignment vertical="center" wrapText="1"/>
    </xf>
    <xf numFmtId="0" fontId="34" fillId="0" borderId="32" xfId="0" applyFont="1" applyBorder="1" applyAlignment="1">
      <alignment vertical="center" wrapText="1"/>
    </xf>
    <xf numFmtId="0" fontId="21" fillId="0" borderId="54" xfId="0" applyFont="1" applyBorder="1" applyAlignment="1">
      <alignment horizontal="center" vertical="center" wrapText="1"/>
    </xf>
    <xf numFmtId="0" fontId="33" fillId="0" borderId="32" xfId="0" applyFont="1" applyBorder="1" applyAlignment="1">
      <alignment vertical="center" wrapText="1"/>
    </xf>
    <xf numFmtId="0" fontId="21" fillId="0" borderId="34" xfId="0" applyFont="1" applyBorder="1" applyAlignment="1">
      <alignment horizontal="center"/>
    </xf>
    <xf numFmtId="49" fontId="38" fillId="0" borderId="39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 applyProtection="1">
      <alignment horizontal="left" vertical="top" wrapText="1" readingOrder="1"/>
      <protection locked="0"/>
    </xf>
    <xf numFmtId="0" fontId="19" fillId="0" borderId="4" xfId="0" applyFont="1" applyBorder="1" applyAlignment="1" applyProtection="1">
      <alignment horizontal="left" vertical="top" wrapText="1" readingOrder="1"/>
      <protection locked="0"/>
    </xf>
    <xf numFmtId="0" fontId="14" fillId="0" borderId="11" xfId="0" applyFont="1" applyBorder="1" applyAlignment="1" applyProtection="1">
      <alignment horizontal="center" vertical="center" wrapText="1" readingOrder="1"/>
      <protection locked="0"/>
    </xf>
    <xf numFmtId="0" fontId="14" fillId="0" borderId="7" xfId="0" applyFont="1" applyBorder="1" applyAlignment="1" applyProtection="1">
      <alignment horizontal="center" vertical="center" wrapText="1" readingOrder="1"/>
      <protection locked="0"/>
    </xf>
    <xf numFmtId="0" fontId="0" fillId="0" borderId="7" xfId="0" applyBorder="1" applyAlignment="1" applyProtection="1">
      <alignment vertical="top" wrapText="1"/>
      <protection locked="0"/>
    </xf>
    <xf numFmtId="164" fontId="14" fillId="0" borderId="4" xfId="0" applyNumberFormat="1" applyFont="1" applyBorder="1" applyAlignment="1" applyProtection="1">
      <alignment horizontal="center" vertical="center" wrapText="1" readingOrder="1"/>
      <protection locked="0"/>
    </xf>
    <xf numFmtId="164" fontId="14" fillId="0" borderId="11" xfId="0" applyNumberFormat="1" applyFont="1" applyBorder="1" applyAlignment="1" applyProtection="1">
      <alignment horizontal="center" vertical="center" wrapText="1" readingOrder="1"/>
      <protection locked="0"/>
    </xf>
    <xf numFmtId="164" fontId="14" fillId="0" borderId="6" xfId="0" applyNumberFormat="1" applyFont="1" applyBorder="1" applyAlignment="1" applyProtection="1">
      <alignment horizontal="center" vertical="center" wrapText="1" readingOrder="1"/>
      <protection locked="0"/>
    </xf>
    <xf numFmtId="164" fontId="14" fillId="0" borderId="7" xfId="0" applyNumberFormat="1" applyFont="1" applyBorder="1" applyAlignment="1" applyProtection="1">
      <alignment horizontal="center" vertical="center" wrapText="1" readingOrder="1"/>
      <protection locked="0"/>
    </xf>
    <xf numFmtId="165" fontId="19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42" fillId="0" borderId="4" xfId="0" applyFont="1" applyBorder="1" applyAlignment="1" applyProtection="1">
      <alignment horizontal="center" vertical="center" wrapText="1" readingOrder="1"/>
      <protection locked="0"/>
    </xf>
    <xf numFmtId="164" fontId="42" fillId="0" borderId="4" xfId="0" applyNumberFormat="1" applyFont="1" applyBorder="1" applyAlignment="1" applyProtection="1">
      <alignment horizontal="right" vertical="center" wrapText="1" readingOrder="1"/>
      <protection locked="0"/>
    </xf>
    <xf numFmtId="164" fontId="43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0" fillId="0" borderId="0" xfId="0"/>
    <xf numFmtId="0" fontId="0" fillId="0" borderId="7" xfId="0" applyBorder="1" applyAlignment="1" applyProtection="1">
      <alignment vertical="top" wrapText="1"/>
      <protection locked="0"/>
    </xf>
    <xf numFmtId="0" fontId="14" fillId="0" borderId="4" xfId="0" applyFont="1" applyBorder="1" applyAlignment="1" applyProtection="1">
      <alignment horizontal="center" vertical="center" wrapText="1" readingOrder="1"/>
      <protection locked="0"/>
    </xf>
    <xf numFmtId="0" fontId="0" fillId="0" borderId="3" xfId="0" applyBorder="1"/>
    <xf numFmtId="0" fontId="14" fillId="0" borderId="11" xfId="0" applyFont="1" applyBorder="1" applyAlignment="1" applyProtection="1">
      <alignment horizontal="center" vertical="center" wrapText="1" readingOrder="1"/>
      <protection locked="0"/>
    </xf>
    <xf numFmtId="0" fontId="8" fillId="0" borderId="0" xfId="0" applyFont="1" applyBorder="1" applyAlignment="1" applyProtection="1">
      <alignment vertical="top" wrapText="1"/>
      <protection locked="0"/>
    </xf>
    <xf numFmtId="164" fontId="14" fillId="0" borderId="55" xfId="0" applyNumberFormat="1" applyFont="1" applyBorder="1" applyAlignment="1" applyProtection="1">
      <alignment horizontal="right" vertical="center" wrapText="1" readingOrder="1"/>
      <protection locked="0"/>
    </xf>
    <xf numFmtId="0" fontId="0" fillId="0" borderId="0" xfId="0" applyBorder="1" applyAlignment="1" applyProtection="1">
      <alignment vertical="top" wrapText="1"/>
      <protection locked="0"/>
    </xf>
    <xf numFmtId="164" fontId="14" fillId="0" borderId="56" xfId="0" applyNumberFormat="1" applyFont="1" applyBorder="1" applyAlignment="1" applyProtection="1">
      <alignment horizontal="right" vertical="center" wrapText="1" readingOrder="1"/>
      <protection locked="0"/>
    </xf>
    <xf numFmtId="164" fontId="14" fillId="0" borderId="8" xfId="0" applyNumberFormat="1" applyFont="1" applyBorder="1" applyAlignment="1" applyProtection="1">
      <alignment horizontal="right" vertical="center" wrapText="1" readingOrder="1"/>
      <protection locked="0"/>
    </xf>
    <xf numFmtId="0" fontId="0" fillId="0" borderId="0" xfId="0" applyAlignment="1">
      <alignment vertical="top"/>
    </xf>
    <xf numFmtId="0" fontId="17" fillId="2" borderId="4" xfId="0" applyFont="1" applyFill="1" applyBorder="1" applyAlignment="1" applyProtection="1">
      <alignment horizontal="center" vertical="top" wrapText="1"/>
      <protection locked="0"/>
    </xf>
    <xf numFmtId="0" fontId="14" fillId="0" borderId="4" xfId="0" applyFont="1" applyBorder="1" applyAlignment="1" applyProtection="1">
      <alignment horizontal="left" vertical="top" wrapText="1"/>
      <protection locked="0"/>
    </xf>
    <xf numFmtId="0" fontId="19" fillId="0" borderId="4" xfId="0" applyFont="1" applyBorder="1" applyAlignment="1" applyProtection="1">
      <alignment horizontal="left" vertical="top" wrapText="1"/>
      <protection locked="0"/>
    </xf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164" fontId="14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0" fillId="0" borderId="0" xfId="0" applyAlignment="1">
      <alignment horizontal="center"/>
    </xf>
    <xf numFmtId="0" fontId="11" fillId="2" borderId="55" xfId="0" applyFont="1" applyFill="1" applyBorder="1" applyAlignment="1" applyProtection="1">
      <alignment horizontal="center" vertical="top" wrapText="1" readingOrder="1"/>
      <protection locked="0"/>
    </xf>
    <xf numFmtId="0" fontId="13" fillId="0" borderId="55" xfId="0" applyFont="1" applyBorder="1" applyAlignment="1" applyProtection="1">
      <alignment horizontal="center" vertical="top" wrapText="1" readingOrder="1"/>
      <protection locked="0"/>
    </xf>
    <xf numFmtId="164" fontId="19" fillId="0" borderId="55" xfId="0" applyNumberFormat="1" applyFont="1" applyBorder="1" applyAlignment="1" applyProtection="1">
      <alignment horizontal="right" vertical="center" wrapText="1" readingOrder="1"/>
      <protection locked="0"/>
    </xf>
    <xf numFmtId="164" fontId="14" fillId="0" borderId="55" xfId="0" applyNumberFormat="1" applyFont="1" applyBorder="1" applyAlignment="1" applyProtection="1">
      <alignment horizontal="center" vertical="center" wrapText="1" readingOrder="1"/>
      <protection locked="0"/>
    </xf>
    <xf numFmtId="164" fontId="17" fillId="0" borderId="55" xfId="0" applyNumberFormat="1" applyFont="1" applyBorder="1" applyAlignment="1" applyProtection="1">
      <alignment horizontal="right" vertical="center" wrapText="1" readingOrder="1"/>
      <protection locked="0"/>
    </xf>
    <xf numFmtId="164" fontId="18" fillId="0" borderId="55" xfId="0" applyNumberFormat="1" applyFont="1" applyBorder="1" applyAlignment="1" applyProtection="1">
      <alignment horizontal="right" vertical="center" wrapText="1" readingOrder="1"/>
      <protection locked="0"/>
    </xf>
    <xf numFmtId="164" fontId="42" fillId="0" borderId="55" xfId="0" applyNumberFormat="1" applyFont="1" applyBorder="1" applyAlignment="1" applyProtection="1">
      <alignment horizontal="right" vertical="center" wrapText="1" readingOrder="1"/>
      <protection locked="0"/>
    </xf>
    <xf numFmtId="164" fontId="43" fillId="0" borderId="55" xfId="0" applyNumberFormat="1" applyFont="1" applyBorder="1" applyAlignment="1" applyProtection="1">
      <alignment horizontal="right" vertical="center" wrapText="1" readingOrder="1"/>
      <protection locked="0"/>
    </xf>
    <xf numFmtId="0" fontId="0" fillId="0" borderId="29" xfId="0" applyBorder="1"/>
    <xf numFmtId="164" fontId="14" fillId="0" borderId="57" xfId="0" applyNumberFormat="1" applyFont="1" applyBorder="1" applyAlignment="1" applyProtection="1">
      <alignment horizontal="right" vertical="center" wrapText="1" readingOrder="1"/>
      <protection locked="0"/>
    </xf>
    <xf numFmtId="0" fontId="0" fillId="0" borderId="0" xfId="0" applyBorder="1"/>
    <xf numFmtId="0" fontId="13" fillId="2" borderId="10" xfId="0" applyFont="1" applyFill="1" applyBorder="1" applyAlignment="1" applyProtection="1">
      <alignment horizontal="center" vertical="top" wrapText="1" readingOrder="1"/>
      <protection locked="0"/>
    </xf>
    <xf numFmtId="0" fontId="13" fillId="2" borderId="8" xfId="0" applyFont="1" applyFill="1" applyBorder="1" applyAlignment="1" applyProtection="1">
      <alignment horizontal="center" vertical="top" wrapText="1" readingOrder="1"/>
      <protection locked="0"/>
    </xf>
    <xf numFmtId="0" fontId="0" fillId="0" borderId="64" xfId="0" applyBorder="1"/>
    <xf numFmtId="0" fontId="8" fillId="0" borderId="64" xfId="0" applyFont="1" applyBorder="1"/>
    <xf numFmtId="0" fontId="0" fillId="0" borderId="0" xfId="0"/>
    <xf numFmtId="164" fontId="14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14" fillId="0" borderId="4" xfId="0" applyFont="1" applyBorder="1" applyAlignment="1" applyProtection="1">
      <alignment horizontal="center" vertical="center" wrapText="1" readingOrder="1"/>
      <protection locked="0"/>
    </xf>
    <xf numFmtId="0" fontId="14" fillId="0" borderId="11" xfId="0" applyFont="1" applyBorder="1" applyAlignment="1" applyProtection="1">
      <alignment horizontal="center" vertical="center" wrapText="1" readingOrder="1"/>
      <protection locked="0"/>
    </xf>
    <xf numFmtId="0" fontId="14" fillId="0" borderId="7" xfId="0" applyFont="1" applyBorder="1" applyAlignment="1" applyProtection="1">
      <alignment horizontal="center" vertical="center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164" fontId="7" fillId="0" borderId="55" xfId="0" applyNumberFormat="1" applyFont="1" applyBorder="1" applyAlignment="1" applyProtection="1">
      <alignment horizontal="right" vertical="center" wrapText="1" readingOrder="1"/>
      <protection locked="0"/>
    </xf>
    <xf numFmtId="164" fontId="19" fillId="0" borderId="4" xfId="0" applyNumberFormat="1" applyFont="1" applyBorder="1" applyAlignment="1" applyProtection="1">
      <alignment horizontal="right" vertical="center" wrapText="1" readingOrder="1"/>
      <protection locked="0"/>
    </xf>
    <xf numFmtId="164" fontId="17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19" fillId="0" borderId="4" xfId="0" applyFont="1" applyBorder="1" applyAlignment="1" applyProtection="1">
      <alignment horizontal="center" vertical="center" wrapText="1" readingOrder="1"/>
      <protection locked="0"/>
    </xf>
    <xf numFmtId="0" fontId="0" fillId="0" borderId="0" xfId="0"/>
    <xf numFmtId="164" fontId="14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14" fillId="0" borderId="4" xfId="0" applyFont="1" applyBorder="1" applyAlignment="1" applyProtection="1">
      <alignment horizontal="center" vertical="center" wrapText="1" readingOrder="1"/>
      <protection locked="0"/>
    </xf>
    <xf numFmtId="0" fontId="14" fillId="0" borderId="11" xfId="0" applyFont="1" applyBorder="1" applyAlignment="1" applyProtection="1">
      <alignment horizontal="center" vertical="center" wrapText="1" readingOrder="1"/>
      <protection locked="0"/>
    </xf>
    <xf numFmtId="0" fontId="14" fillId="0" borderId="7" xfId="0" applyFont="1" applyBorder="1" applyAlignment="1" applyProtection="1">
      <alignment horizontal="center" vertical="center" wrapText="1" readingOrder="1"/>
      <protection locked="0"/>
    </xf>
    <xf numFmtId="0" fontId="19" fillId="3" borderId="4" xfId="0" applyFont="1" applyFill="1" applyBorder="1" applyAlignment="1" applyProtection="1">
      <alignment vertical="center" wrapText="1" readingOrder="1"/>
      <protection locked="0"/>
    </xf>
    <xf numFmtId="0" fontId="13" fillId="3" borderId="4" xfId="0" applyFont="1" applyFill="1" applyBorder="1" applyAlignment="1" applyProtection="1">
      <alignment horizontal="center" vertical="center" wrapText="1" readingOrder="1"/>
      <protection locked="0"/>
    </xf>
    <xf numFmtId="164" fontId="13" fillId="3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19" fillId="0" borderId="4" xfId="0" applyFont="1" applyBorder="1" applyAlignment="1" applyProtection="1">
      <alignment vertical="center" wrapText="1" readingOrder="1"/>
      <protection locked="0"/>
    </xf>
    <xf numFmtId="0" fontId="13" fillId="0" borderId="4" xfId="0" applyFont="1" applyBorder="1" applyAlignment="1" applyProtection="1">
      <alignment horizontal="center" vertical="center" wrapText="1" readingOrder="1"/>
      <protection locked="0"/>
    </xf>
    <xf numFmtId="164" fontId="13" fillId="3" borderId="4" xfId="0" applyNumberFormat="1" applyFont="1" applyFill="1" applyBorder="1" applyAlignment="1" applyProtection="1">
      <alignment horizontal="right" vertical="center" wrapText="1" readingOrder="1"/>
      <protection locked="0"/>
    </xf>
    <xf numFmtId="164" fontId="8" fillId="3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0" fillId="0" borderId="0" xfId="0"/>
    <xf numFmtId="0" fontId="0" fillId="0" borderId="7" xfId="0" applyBorder="1" applyAlignment="1" applyProtection="1">
      <alignment vertical="top" wrapText="1"/>
      <protection locked="0"/>
    </xf>
    <xf numFmtId="164" fontId="14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14" fillId="0" borderId="4" xfId="0" applyFont="1" applyBorder="1" applyAlignment="1" applyProtection="1">
      <alignment horizontal="center" vertical="center" wrapText="1" readingOrder="1"/>
      <protection locked="0"/>
    </xf>
    <xf numFmtId="0" fontId="14" fillId="0" borderId="11" xfId="0" applyFont="1" applyBorder="1" applyAlignment="1" applyProtection="1">
      <alignment horizontal="center" vertical="center" wrapText="1" readingOrder="1"/>
      <protection locked="0"/>
    </xf>
    <xf numFmtId="164" fontId="20" fillId="3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0" fillId="0" borderId="0" xfId="0"/>
    <xf numFmtId="0" fontId="0" fillId="0" borderId="7" xfId="0" applyBorder="1" applyAlignment="1" applyProtection="1">
      <alignment vertical="top" wrapText="1"/>
      <protection locked="0"/>
    </xf>
    <xf numFmtId="0" fontId="14" fillId="0" borderId="4" xfId="0" applyFont="1" applyBorder="1" applyAlignment="1" applyProtection="1">
      <alignment horizontal="center" vertical="center" wrapText="1" readingOrder="1"/>
      <protection locked="0"/>
    </xf>
    <xf numFmtId="0" fontId="7" fillId="3" borderId="4" xfId="0" applyFont="1" applyFill="1" applyBorder="1" applyAlignment="1" applyProtection="1">
      <alignment vertical="center" wrapText="1" readingOrder="1"/>
      <protection locked="0"/>
    </xf>
    <xf numFmtId="164" fontId="14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0" fillId="0" borderId="0" xfId="0"/>
    <xf numFmtId="0" fontId="14" fillId="0" borderId="4" xfId="0" applyFont="1" applyBorder="1" applyAlignment="1" applyProtection="1">
      <alignment horizontal="center" vertical="center" wrapText="1" readingOrder="1"/>
      <protection locked="0"/>
    </xf>
    <xf numFmtId="0" fontId="14" fillId="0" borderId="11" xfId="0" applyFont="1" applyBorder="1" applyAlignment="1" applyProtection="1">
      <alignment horizontal="center" vertical="center" wrapText="1" readingOrder="1"/>
      <protection locked="0"/>
    </xf>
    <xf numFmtId="0" fontId="14" fillId="0" borderId="7" xfId="0" applyFont="1" applyBorder="1" applyAlignment="1" applyProtection="1">
      <alignment horizontal="center" vertical="center" wrapText="1" readingOrder="1"/>
      <protection locked="0"/>
    </xf>
    <xf numFmtId="164" fontId="42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0" fillId="0" borderId="0" xfId="0"/>
    <xf numFmtId="0" fontId="0" fillId="0" borderId="7" xfId="0" applyBorder="1" applyAlignment="1" applyProtection="1">
      <alignment vertical="top" wrapText="1"/>
      <protection locked="0"/>
    </xf>
    <xf numFmtId="164" fontId="14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14" fillId="0" borderId="4" xfId="0" applyFont="1" applyBorder="1" applyAlignment="1" applyProtection="1">
      <alignment horizontal="center" vertical="center" wrapText="1" readingOrder="1"/>
      <protection locked="0"/>
    </xf>
    <xf numFmtId="0" fontId="7" fillId="0" borderId="4" xfId="0" applyFont="1" applyBorder="1" applyAlignment="1" applyProtection="1">
      <alignment horizontal="left" vertical="center" wrapText="1" readingOrder="1"/>
      <protection locked="0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0" fontId="4" fillId="0" borderId="0" xfId="0" applyFont="1" applyAlignment="1" applyProtection="1">
      <alignment horizontal="center" vertical="top" wrapText="1" readingOrder="1"/>
      <protection locked="0"/>
    </xf>
    <xf numFmtId="0" fontId="0" fillId="0" borderId="0" xfId="0"/>
    <xf numFmtId="0" fontId="4" fillId="0" borderId="1" xfId="0" applyFont="1" applyBorder="1" applyAlignment="1" applyProtection="1">
      <alignment horizontal="center" vertical="top" wrapText="1" readingOrder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6" fillId="0" borderId="0" xfId="0" applyFont="1" applyAlignment="1" applyProtection="1">
      <alignment horizontal="center" vertical="top" wrapText="1" readingOrder="1"/>
      <protection locked="0"/>
    </xf>
    <xf numFmtId="0" fontId="45" fillId="0" borderId="0" xfId="0" applyFont="1" applyAlignment="1" applyProtection="1">
      <alignment horizontal="center" wrapText="1" readingOrder="1"/>
      <protection locked="0"/>
    </xf>
    <xf numFmtId="0" fontId="0" fillId="0" borderId="0" xfId="0" applyAlignment="1">
      <alignment horizontal="center"/>
    </xf>
    <xf numFmtId="0" fontId="47" fillId="0" borderId="0" xfId="0" applyFont="1" applyAlignment="1" applyProtection="1">
      <alignment horizontal="center" wrapText="1" readingOrder="1"/>
      <protection locked="0"/>
    </xf>
    <xf numFmtId="0" fontId="1" fillId="0" borderId="0" xfId="0" applyFont="1" applyAlignment="1" applyProtection="1">
      <alignment horizontal="center" wrapText="1" readingOrder="1"/>
      <protection locked="0"/>
    </xf>
    <xf numFmtId="0" fontId="2" fillId="0" borderId="0" xfId="0" applyFont="1" applyAlignment="1" applyProtection="1">
      <alignment horizontal="center" wrapText="1" readingOrder="1"/>
      <protection locked="0"/>
    </xf>
    <xf numFmtId="0" fontId="3" fillId="0" borderId="0" xfId="0" applyFont="1" applyAlignment="1" applyProtection="1">
      <alignment horizontal="center" wrapText="1" readingOrder="1"/>
      <protection locked="0"/>
    </xf>
    <xf numFmtId="0" fontId="3" fillId="0" borderId="0" xfId="0" applyFont="1" applyAlignment="1" applyProtection="1">
      <alignment horizontal="center" readingOrder="1"/>
      <protection locked="0"/>
    </xf>
    <xf numFmtId="0" fontId="46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164" fontId="15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15" fillId="0" borderId="4" xfId="0" applyFont="1" applyBorder="1" applyAlignment="1" applyProtection="1">
      <alignment horizontal="right" vertical="center" wrapText="1" readingOrder="1"/>
      <protection locked="0"/>
    </xf>
    <xf numFmtId="0" fontId="0" fillId="0" borderId="6" xfId="0" applyBorder="1" applyAlignment="1" applyProtection="1">
      <alignment vertical="top" wrapText="1"/>
      <protection locked="0"/>
    </xf>
    <xf numFmtId="165" fontId="15" fillId="0" borderId="4" xfId="0" applyNumberFormat="1" applyFont="1" applyBorder="1" applyAlignment="1" applyProtection="1">
      <alignment horizontal="right" vertical="center" wrapText="1" readingOrder="1"/>
      <protection locked="0"/>
    </xf>
    <xf numFmtId="165" fontId="0" fillId="0" borderId="7" xfId="0" applyNumberFormat="1" applyBorder="1" applyAlignment="1" applyProtection="1">
      <alignment vertical="top" wrapText="1"/>
      <protection locked="0"/>
    </xf>
    <xf numFmtId="164" fontId="15" fillId="0" borderId="11" xfId="0" applyNumberFormat="1" applyFont="1" applyBorder="1" applyAlignment="1" applyProtection="1">
      <alignment horizontal="right" vertical="center" wrapText="1" readingOrder="1"/>
      <protection locked="0"/>
    </xf>
    <xf numFmtId="164" fontId="15" fillId="0" borderId="6" xfId="0" applyNumberFormat="1" applyFont="1" applyBorder="1" applyAlignment="1" applyProtection="1">
      <alignment horizontal="right" vertical="center" wrapText="1" readingOrder="1"/>
      <protection locked="0"/>
    </xf>
    <xf numFmtId="164" fontId="15" fillId="0" borderId="7" xfId="0" applyNumberFormat="1" applyFont="1" applyBorder="1" applyAlignment="1" applyProtection="1">
      <alignment horizontal="right" vertical="center" wrapText="1" readingOrder="1"/>
      <protection locked="0"/>
    </xf>
    <xf numFmtId="164" fontId="15" fillId="0" borderId="11" xfId="0" applyNumberFormat="1" applyFont="1" applyBorder="1" applyAlignment="1" applyProtection="1">
      <alignment horizontal="center" vertical="center" wrapText="1" readingOrder="1"/>
      <protection locked="0"/>
    </xf>
    <xf numFmtId="164" fontId="15" fillId="0" borderId="7" xfId="0" applyNumberFormat="1" applyFont="1" applyBorder="1" applyAlignment="1" applyProtection="1">
      <alignment horizontal="center" vertical="center" wrapText="1" readingOrder="1"/>
      <protection locked="0"/>
    </xf>
    <xf numFmtId="164" fontId="15" fillId="0" borderId="6" xfId="0" applyNumberFormat="1" applyFont="1" applyBorder="1" applyAlignment="1" applyProtection="1">
      <alignment horizontal="center" vertical="center" wrapText="1" readingOrder="1"/>
      <protection locked="0"/>
    </xf>
    <xf numFmtId="0" fontId="13" fillId="2" borderId="8" xfId="0" applyFont="1" applyFill="1" applyBorder="1" applyAlignment="1" applyProtection="1">
      <alignment horizontal="center" vertical="top" wrapText="1" readingOrder="1"/>
      <protection locked="0"/>
    </xf>
    <xf numFmtId="0" fontId="0" fillId="0" borderId="10" xfId="0" applyBorder="1" applyAlignment="1" applyProtection="1">
      <alignment vertical="top" wrapText="1"/>
      <protection locked="0"/>
    </xf>
    <xf numFmtId="164" fontId="13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48" fillId="0" borderId="7" xfId="0" applyFont="1" applyBorder="1" applyAlignment="1" applyProtection="1">
      <alignment vertical="top" wrapText="1"/>
      <protection locked="0"/>
    </xf>
    <xf numFmtId="0" fontId="48" fillId="0" borderId="6" xfId="0" applyFont="1" applyBorder="1" applyAlignment="1" applyProtection="1">
      <alignment vertical="top" wrapText="1"/>
      <protection locked="0"/>
    </xf>
    <xf numFmtId="0" fontId="10" fillId="0" borderId="0" xfId="0" applyFont="1" applyAlignment="1" applyProtection="1">
      <alignment horizontal="center" vertical="top" wrapText="1" readingOrder="1"/>
      <protection locked="0"/>
    </xf>
    <xf numFmtId="0" fontId="11" fillId="2" borderId="0" xfId="0" applyFont="1" applyFill="1" applyAlignment="1" applyProtection="1">
      <alignment horizontal="center" vertical="top" wrapText="1" readingOrder="1"/>
      <protection locked="0"/>
    </xf>
    <xf numFmtId="0" fontId="0" fillId="2" borderId="0" xfId="0" applyFill="1" applyAlignment="1" applyProtection="1">
      <alignment vertical="top" wrapText="1"/>
      <protection locked="0"/>
    </xf>
    <xf numFmtId="0" fontId="12" fillId="2" borderId="0" xfId="0" applyFont="1" applyFill="1" applyAlignment="1" applyProtection="1">
      <alignment horizontal="center" vertical="top" wrapText="1" readingOrder="1"/>
      <protection locked="0"/>
    </xf>
    <xf numFmtId="0" fontId="11" fillId="2" borderId="4" xfId="0" applyFont="1" applyFill="1" applyBorder="1" applyAlignment="1" applyProtection="1">
      <alignment horizontal="center" vertical="top" wrapText="1" readingOrder="1"/>
      <protection locked="0"/>
    </xf>
    <xf numFmtId="0" fontId="0" fillId="2" borderId="60" xfId="0" applyFill="1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2" borderId="61" xfId="0" applyFill="1" applyBorder="1" applyAlignment="1" applyProtection="1">
      <alignment vertical="top" wrapText="1"/>
      <protection locked="0"/>
    </xf>
    <xf numFmtId="0" fontId="0" fillId="0" borderId="62" xfId="0" applyBorder="1" applyAlignment="1" applyProtection="1">
      <alignment vertical="top" wrapText="1"/>
      <protection locked="0"/>
    </xf>
    <xf numFmtId="0" fontId="11" fillId="2" borderId="56" xfId="0" applyFont="1" applyFill="1" applyBorder="1" applyAlignment="1" applyProtection="1">
      <alignment horizontal="center" vertical="top" wrapText="1" readingOrder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11" fillId="0" borderId="11" xfId="0" applyFont="1" applyBorder="1" applyAlignment="1" applyProtection="1">
      <alignment horizontal="center" vertical="top" wrapText="1" readingOrder="1"/>
      <protection locked="0"/>
    </xf>
    <xf numFmtId="0" fontId="11" fillId="0" borderId="6" xfId="0" applyFont="1" applyBorder="1" applyAlignment="1" applyProtection="1">
      <alignment horizontal="center" vertical="top" wrapText="1" readingOrder="1"/>
      <protection locked="0"/>
    </xf>
    <xf numFmtId="0" fontId="11" fillId="0" borderId="7" xfId="0" applyFont="1" applyBorder="1" applyAlignment="1" applyProtection="1">
      <alignment horizontal="center" vertical="top" wrapText="1" readingOrder="1"/>
      <protection locked="0"/>
    </xf>
    <xf numFmtId="164" fontId="14" fillId="0" borderId="4" xfId="0" applyNumberFormat="1" applyFont="1" applyBorder="1" applyAlignment="1" applyProtection="1">
      <alignment horizontal="right" vertical="center" wrapText="1" readingOrder="1"/>
      <protection locked="0"/>
    </xf>
    <xf numFmtId="164" fontId="18" fillId="0" borderId="4" xfId="0" applyNumberFormat="1" applyFont="1" applyBorder="1" applyAlignment="1" applyProtection="1">
      <alignment horizontal="right" vertical="center" wrapText="1" readingOrder="1"/>
      <protection locked="0"/>
    </xf>
    <xf numFmtId="164" fontId="19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8" fillId="0" borderId="6" xfId="0" applyFont="1" applyBorder="1" applyAlignment="1" applyProtection="1">
      <alignment vertical="top" wrapText="1"/>
      <protection locked="0"/>
    </xf>
    <xf numFmtId="0" fontId="8" fillId="0" borderId="7" xfId="0" applyFont="1" applyBorder="1" applyAlignment="1" applyProtection="1">
      <alignment vertical="top" wrapText="1"/>
      <protection locked="0"/>
    </xf>
    <xf numFmtId="164" fontId="17" fillId="0" borderId="4" xfId="0" applyNumberFormat="1" applyFont="1" applyBorder="1" applyAlignment="1" applyProtection="1">
      <alignment horizontal="right" vertical="center" wrapText="1" readingOrder="1"/>
      <protection locked="0"/>
    </xf>
    <xf numFmtId="164" fontId="18" fillId="0" borderId="11" xfId="0" applyNumberFormat="1" applyFont="1" applyBorder="1" applyAlignment="1" applyProtection="1">
      <alignment horizontal="right" vertical="center" wrapText="1" readingOrder="1"/>
      <protection locked="0"/>
    </xf>
    <xf numFmtId="164" fontId="18" fillId="0" borderId="6" xfId="0" applyNumberFormat="1" applyFont="1" applyBorder="1" applyAlignment="1" applyProtection="1">
      <alignment horizontal="right" vertical="center" wrapText="1" readingOrder="1"/>
      <protection locked="0"/>
    </xf>
    <xf numFmtId="164" fontId="18" fillId="0" borderId="7" xfId="0" applyNumberFormat="1" applyFont="1" applyBorder="1" applyAlignment="1" applyProtection="1">
      <alignment horizontal="right" vertical="center" wrapText="1" readingOrder="1"/>
      <protection locked="0"/>
    </xf>
    <xf numFmtId="0" fontId="20" fillId="0" borderId="6" xfId="0" applyFont="1" applyBorder="1" applyAlignment="1" applyProtection="1">
      <alignment vertical="top" wrapText="1"/>
      <protection locked="0"/>
    </xf>
    <xf numFmtId="0" fontId="20" fillId="0" borderId="7" xfId="0" applyFont="1" applyBorder="1" applyAlignment="1" applyProtection="1">
      <alignment vertical="top" wrapText="1"/>
      <protection locked="0"/>
    </xf>
    <xf numFmtId="0" fontId="11" fillId="2" borderId="8" xfId="0" applyFont="1" applyFill="1" applyBorder="1" applyAlignment="1" applyProtection="1">
      <alignment horizontal="center" vertical="top" wrapText="1" readingOrder="1"/>
      <protection locked="0"/>
    </xf>
    <xf numFmtId="0" fontId="17" fillId="2" borderId="4" xfId="0" applyFont="1" applyFill="1" applyBorder="1" applyAlignment="1" applyProtection="1">
      <alignment horizontal="center" vertical="top" wrapText="1" readingOrder="1"/>
      <protection locked="0"/>
    </xf>
    <xf numFmtId="0" fontId="16" fillId="0" borderId="0" xfId="0" applyFont="1" applyAlignment="1" applyProtection="1">
      <alignment horizontal="center" vertical="top" wrapText="1" readingOrder="1"/>
      <protection locked="0"/>
    </xf>
    <xf numFmtId="0" fontId="14" fillId="0" borderId="0" xfId="0" applyFont="1" applyAlignment="1" applyProtection="1">
      <alignment horizontal="right" vertical="top" wrapText="1" readingOrder="1"/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11" fillId="0" borderId="4" xfId="0" applyFont="1" applyBorder="1" applyAlignment="1" applyProtection="1">
      <alignment horizontal="center" vertical="top" wrapText="1" readingOrder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11" fillId="2" borderId="4" xfId="0" applyFont="1" applyFill="1" applyBorder="1" applyAlignment="1" applyProtection="1">
      <alignment horizontal="center" vertical="top" wrapText="1"/>
      <protection locked="0"/>
    </xf>
    <xf numFmtId="0" fontId="11" fillId="2" borderId="11" xfId="0" applyFont="1" applyFill="1" applyBorder="1" applyAlignment="1" applyProtection="1">
      <alignment horizontal="center" vertical="top" wrapText="1" readingOrder="1"/>
      <protection locked="0"/>
    </xf>
    <xf numFmtId="0" fontId="11" fillId="0" borderId="63" xfId="0" applyFont="1" applyBorder="1" applyAlignment="1" applyProtection="1">
      <alignment horizontal="center" vertical="top" wrapText="1" readingOrder="1"/>
      <protection locked="0"/>
    </xf>
    <xf numFmtId="0" fontId="0" fillId="0" borderId="33" xfId="0" applyBorder="1" applyAlignment="1" applyProtection="1">
      <alignment vertical="top" wrapText="1"/>
      <protection locked="0"/>
    </xf>
    <xf numFmtId="0" fontId="0" fillId="0" borderId="34" xfId="0" applyBorder="1" applyAlignment="1" applyProtection="1">
      <alignment vertical="top" wrapText="1"/>
      <protection locked="0"/>
    </xf>
    <xf numFmtId="0" fontId="14" fillId="3" borderId="4" xfId="0" applyFont="1" applyFill="1" applyBorder="1" applyAlignment="1" applyProtection="1">
      <alignment horizontal="center" vertical="center" wrapText="1" readingOrder="1"/>
      <protection locked="0"/>
    </xf>
    <xf numFmtId="0" fontId="0" fillId="3" borderId="7" xfId="0" applyFill="1" applyBorder="1" applyAlignment="1" applyProtection="1">
      <alignment vertical="top" wrapText="1"/>
      <protection locked="0"/>
    </xf>
    <xf numFmtId="0" fontId="15" fillId="3" borderId="4" xfId="0" applyFont="1" applyFill="1" applyBorder="1" applyAlignment="1" applyProtection="1">
      <alignment horizontal="right" vertical="center" wrapText="1" readingOrder="1"/>
      <protection locked="0"/>
    </xf>
    <xf numFmtId="0" fontId="0" fillId="3" borderId="6" xfId="0" applyFill="1" applyBorder="1" applyAlignment="1" applyProtection="1">
      <alignment vertical="top" wrapText="1"/>
      <protection locked="0"/>
    </xf>
    <xf numFmtId="164" fontId="15" fillId="3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19" fillId="3" borderId="4" xfId="0" applyFont="1" applyFill="1" applyBorder="1" applyAlignment="1" applyProtection="1">
      <alignment horizontal="center" vertical="center" wrapText="1" readingOrder="1"/>
      <protection locked="0"/>
    </xf>
    <xf numFmtId="0" fontId="48" fillId="3" borderId="7" xfId="0" applyFont="1" applyFill="1" applyBorder="1" applyAlignment="1" applyProtection="1">
      <alignment vertical="top" wrapText="1"/>
      <protection locked="0"/>
    </xf>
    <xf numFmtId="0" fontId="13" fillId="3" borderId="4" xfId="0" applyFont="1" applyFill="1" applyBorder="1" applyAlignment="1" applyProtection="1">
      <alignment horizontal="right" vertical="center" wrapText="1" readingOrder="1"/>
      <protection locked="0"/>
    </xf>
    <xf numFmtId="0" fontId="48" fillId="3" borderId="6" xfId="0" applyFont="1" applyFill="1" applyBorder="1" applyAlignment="1" applyProtection="1">
      <alignment vertical="top" wrapText="1"/>
      <protection locked="0"/>
    </xf>
    <xf numFmtId="164" fontId="13" fillId="3" borderId="4" xfId="0" applyNumberFormat="1" applyFont="1" applyFill="1" applyBorder="1" applyAlignment="1" applyProtection="1">
      <alignment horizontal="right" vertical="center" wrapText="1" readingOrder="1"/>
      <protection locked="0"/>
    </xf>
    <xf numFmtId="165" fontId="15" fillId="3" borderId="4" xfId="0" applyNumberFormat="1" applyFont="1" applyFill="1" applyBorder="1" applyAlignment="1" applyProtection="1">
      <alignment horizontal="right" vertical="center" wrapText="1" readingOrder="1"/>
      <protection locked="0"/>
    </xf>
    <xf numFmtId="165" fontId="0" fillId="3" borderId="6" xfId="0" applyNumberFormat="1" applyFill="1" applyBorder="1" applyAlignment="1" applyProtection="1">
      <alignment vertical="top" wrapText="1"/>
      <protection locked="0"/>
    </xf>
    <xf numFmtId="165" fontId="0" fillId="3" borderId="7" xfId="0" applyNumberFormat="1" applyFill="1" applyBorder="1" applyAlignment="1" applyProtection="1">
      <alignment vertical="top" wrapText="1"/>
      <protection locked="0"/>
    </xf>
    <xf numFmtId="164" fontId="15" fillId="3" borderId="11" xfId="0" applyNumberFormat="1" applyFont="1" applyFill="1" applyBorder="1" applyAlignment="1" applyProtection="1">
      <alignment horizontal="center" vertical="center" wrapText="1" readingOrder="1"/>
      <protection locked="0"/>
    </xf>
    <xf numFmtId="164" fontId="15" fillId="3" borderId="6" xfId="0" applyNumberFormat="1" applyFont="1" applyFill="1" applyBorder="1" applyAlignment="1" applyProtection="1">
      <alignment horizontal="center" vertical="center" wrapText="1" readingOrder="1"/>
      <protection locked="0"/>
    </xf>
    <xf numFmtId="164" fontId="15" fillId="3" borderId="7" xfId="0" applyNumberFormat="1" applyFont="1" applyFill="1" applyBorder="1" applyAlignment="1" applyProtection="1">
      <alignment horizontal="center" vertical="center" wrapText="1" readingOrder="1"/>
      <protection locked="0"/>
    </xf>
    <xf numFmtId="164" fontId="8" fillId="3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8" fillId="3" borderId="6" xfId="0" applyFont="1" applyFill="1" applyBorder="1" applyAlignment="1" applyProtection="1">
      <alignment vertical="top" wrapText="1"/>
      <protection locked="0"/>
    </xf>
    <xf numFmtId="0" fontId="8" fillId="3" borderId="7" xfId="0" applyFont="1" applyFill="1" applyBorder="1" applyAlignment="1" applyProtection="1">
      <alignment vertical="top" wrapText="1"/>
      <protection locked="0"/>
    </xf>
    <xf numFmtId="0" fontId="8" fillId="3" borderId="4" xfId="0" applyFont="1" applyFill="1" applyBorder="1" applyAlignment="1" applyProtection="1">
      <alignment horizontal="right" vertical="center" wrapText="1" readingOrder="1"/>
      <protection locked="0"/>
    </xf>
    <xf numFmtId="0" fontId="17" fillId="4" borderId="59" xfId="0" applyFont="1" applyFill="1" applyBorder="1" applyAlignment="1" applyProtection="1">
      <alignment horizontal="center" vertical="top" wrapText="1" readingOrder="1"/>
      <protection locked="0"/>
    </xf>
    <xf numFmtId="0" fontId="17" fillId="3" borderId="4" xfId="0" applyFont="1" applyFill="1" applyBorder="1" applyAlignment="1" applyProtection="1">
      <alignment horizontal="center" vertical="top" wrapText="1" readingOrder="1"/>
      <protection locked="0"/>
    </xf>
    <xf numFmtId="0" fontId="17" fillId="4" borderId="4" xfId="0" applyFont="1" applyFill="1" applyBorder="1" applyAlignment="1" applyProtection="1">
      <alignment horizontal="center" vertical="top" wrapText="1" readingOrder="1"/>
      <protection locked="0"/>
    </xf>
    <xf numFmtId="0" fontId="12" fillId="2" borderId="0" xfId="0" applyFont="1" applyFill="1" applyAlignment="1" applyProtection="1">
      <alignment horizontal="right" vertical="top" wrapText="1" readingOrder="1"/>
      <protection locked="0"/>
    </xf>
    <xf numFmtId="0" fontId="14" fillId="3" borderId="4" xfId="0" applyFont="1" applyFill="1" applyBorder="1" applyAlignment="1" applyProtection="1">
      <alignment horizontal="center" vertical="top" wrapText="1" readingOrder="1"/>
      <protection locked="0"/>
    </xf>
    <xf numFmtId="0" fontId="0" fillId="3" borderId="5" xfId="0" applyFill="1" applyBorder="1" applyAlignment="1" applyProtection="1">
      <alignment vertical="top" wrapText="1"/>
      <protection locked="0"/>
    </xf>
    <xf numFmtId="0" fontId="0" fillId="3" borderId="9" xfId="0" applyFill="1" applyBorder="1" applyAlignment="1" applyProtection="1">
      <alignment vertical="top" wrapText="1"/>
      <protection locked="0"/>
    </xf>
    <xf numFmtId="0" fontId="0" fillId="3" borderId="10" xfId="0" applyFill="1" applyBorder="1" applyAlignment="1" applyProtection="1">
      <alignment vertical="top" wrapText="1"/>
      <protection locked="0"/>
    </xf>
    <xf numFmtId="0" fontId="0" fillId="3" borderId="8" xfId="0" applyFill="1" applyBorder="1" applyAlignment="1" applyProtection="1">
      <alignment vertical="top" wrapText="1"/>
      <protection locked="0"/>
    </xf>
    <xf numFmtId="0" fontId="12" fillId="3" borderId="4" xfId="0" applyFont="1" applyFill="1" applyBorder="1" applyAlignment="1" applyProtection="1">
      <alignment horizontal="center" vertical="center" wrapText="1" readingOrder="1"/>
      <protection locked="0"/>
    </xf>
    <xf numFmtId="0" fontId="14" fillId="4" borderId="4" xfId="0" applyFont="1" applyFill="1" applyBorder="1" applyAlignment="1" applyProtection="1">
      <alignment horizontal="center" vertical="center" wrapText="1" readingOrder="1"/>
      <protection locked="0"/>
    </xf>
    <xf numFmtId="0" fontId="0" fillId="4" borderId="8" xfId="0" applyFill="1" applyBorder="1" applyAlignment="1" applyProtection="1">
      <alignment vertical="top" wrapText="1"/>
      <protection locked="0"/>
    </xf>
    <xf numFmtId="0" fontId="11" fillId="4" borderId="4" xfId="0" applyFont="1" applyFill="1" applyBorder="1" applyAlignment="1" applyProtection="1">
      <alignment horizontal="center" vertical="top" wrapText="1" readingOrder="1"/>
      <protection locked="0"/>
    </xf>
    <xf numFmtId="0" fontId="23" fillId="0" borderId="0" xfId="0" applyFont="1" applyAlignment="1">
      <alignment horizontal="center" wrapText="1"/>
    </xf>
    <xf numFmtId="0" fontId="27" fillId="0" borderId="18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6" fillId="5" borderId="12" xfId="0" applyFont="1" applyFill="1" applyBorder="1" applyAlignment="1">
      <alignment horizontal="center" vertical="center" wrapText="1"/>
    </xf>
    <xf numFmtId="0" fontId="26" fillId="5" borderId="15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1" fillId="0" borderId="15" xfId="0" applyFont="1" applyBorder="1"/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44" fillId="0" borderId="0" xfId="0" applyFont="1" applyAlignment="1">
      <alignment horizontal="center" wrapText="1"/>
    </xf>
    <xf numFmtId="164" fontId="14" fillId="0" borderId="11" xfId="0" applyNumberFormat="1" applyFont="1" applyBorder="1" applyAlignment="1" applyProtection="1">
      <alignment vertical="center" wrapText="1" readingOrder="1"/>
      <protection locked="0"/>
    </xf>
    <xf numFmtId="164" fontId="14" fillId="0" borderId="6" xfId="0" applyNumberFormat="1" applyFont="1" applyBorder="1" applyAlignment="1" applyProtection="1">
      <alignment vertical="center" wrapText="1" readingOrder="1"/>
      <protection locked="0"/>
    </xf>
    <xf numFmtId="164" fontId="14" fillId="0" borderId="7" xfId="0" applyNumberFormat="1" applyFont="1" applyBorder="1" applyAlignment="1" applyProtection="1">
      <alignment vertical="center" wrapText="1" readingOrder="1"/>
      <protection locked="0"/>
    </xf>
    <xf numFmtId="0" fontId="14" fillId="0" borderId="4" xfId="0" applyFont="1" applyBorder="1" applyAlignment="1" applyProtection="1">
      <alignment horizontal="center" vertical="center" wrapText="1" readingOrder="1"/>
      <protection locked="0"/>
    </xf>
    <xf numFmtId="0" fontId="19" fillId="0" borderId="4" xfId="0" applyFont="1" applyBorder="1" applyAlignment="1" applyProtection="1">
      <alignment horizontal="center" vertical="center" wrapText="1" readingOrder="1"/>
      <protection locked="0"/>
    </xf>
    <xf numFmtId="164" fontId="42" fillId="0" borderId="4" xfId="0" applyNumberFormat="1" applyFont="1" applyBorder="1" applyAlignment="1" applyProtection="1">
      <alignment horizontal="center" wrapText="1" readingOrder="1"/>
      <protection locked="0"/>
    </xf>
    <xf numFmtId="0" fontId="20" fillId="0" borderId="6" xfId="0" applyFont="1" applyBorder="1" applyAlignment="1" applyProtection="1">
      <alignment horizontal="center" wrapText="1"/>
      <protection locked="0"/>
    </xf>
    <xf numFmtId="0" fontId="20" fillId="0" borderId="7" xfId="0" applyFont="1" applyBorder="1" applyAlignment="1" applyProtection="1">
      <alignment horizontal="center" wrapText="1"/>
      <protection locked="0"/>
    </xf>
    <xf numFmtId="164" fontId="42" fillId="0" borderId="11" xfId="0" applyNumberFormat="1" applyFont="1" applyBorder="1" applyAlignment="1" applyProtection="1">
      <alignment horizontal="center" wrapText="1" readingOrder="1"/>
      <protection locked="0"/>
    </xf>
    <xf numFmtId="164" fontId="42" fillId="0" borderId="6" xfId="0" applyNumberFormat="1" applyFont="1" applyBorder="1" applyAlignment="1" applyProtection="1">
      <alignment horizontal="center" wrapText="1" readingOrder="1"/>
      <protection locked="0"/>
    </xf>
    <xf numFmtId="164" fontId="42" fillId="0" borderId="7" xfId="0" applyNumberFormat="1" applyFont="1" applyBorder="1" applyAlignment="1" applyProtection="1">
      <alignment horizontal="center" wrapText="1" readingOrder="1"/>
      <protection locked="0"/>
    </xf>
    <xf numFmtId="164" fontId="43" fillId="0" borderId="4" xfId="0" applyNumberFormat="1" applyFont="1" applyBorder="1" applyAlignment="1" applyProtection="1">
      <alignment horizontal="right" vertical="center" wrapText="1" readingOrder="1"/>
      <protection locked="0"/>
    </xf>
    <xf numFmtId="164" fontId="42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14" fillId="0" borderId="11" xfId="0" applyFont="1" applyBorder="1" applyAlignment="1" applyProtection="1">
      <alignment horizontal="center" vertical="center" wrapText="1" readingOrder="1"/>
      <protection locked="0"/>
    </xf>
    <xf numFmtId="0" fontId="14" fillId="0" borderId="7" xfId="0" applyFont="1" applyBorder="1" applyAlignment="1" applyProtection="1">
      <alignment horizontal="center" vertical="center" wrapText="1" readingOrder="1"/>
      <protection locked="0"/>
    </xf>
    <xf numFmtId="164" fontId="14" fillId="0" borderId="11" xfId="0" applyNumberFormat="1" applyFont="1" applyBorder="1" applyAlignment="1" applyProtection="1">
      <alignment horizontal="center" vertical="center" wrapText="1" readingOrder="1"/>
      <protection locked="0"/>
    </xf>
    <xf numFmtId="164" fontId="14" fillId="0" borderId="6" xfId="0" applyNumberFormat="1" applyFont="1" applyBorder="1" applyAlignment="1" applyProtection="1">
      <alignment horizontal="center" vertical="center" wrapText="1" readingOrder="1"/>
      <protection locked="0"/>
    </xf>
    <xf numFmtId="164" fontId="14" fillId="0" borderId="7" xfId="0" applyNumberFormat="1" applyFont="1" applyBorder="1" applyAlignment="1" applyProtection="1">
      <alignment horizontal="center" vertical="center" wrapText="1" readingOrder="1"/>
      <protection locked="0"/>
    </xf>
    <xf numFmtId="164" fontId="14" fillId="0" borderId="11" xfId="0" applyNumberFormat="1" applyFont="1" applyBorder="1" applyAlignment="1" applyProtection="1">
      <alignment horizontal="right" vertical="center" wrapText="1" readingOrder="1"/>
      <protection locked="0"/>
    </xf>
    <xf numFmtId="164" fontId="14" fillId="0" borderId="6" xfId="0" applyNumberFormat="1" applyFont="1" applyBorder="1" applyAlignment="1" applyProtection="1">
      <alignment horizontal="right" vertical="center" wrapText="1" readingOrder="1"/>
      <protection locked="0"/>
    </xf>
    <xf numFmtId="164" fontId="14" fillId="0" borderId="7" xfId="0" applyNumberFormat="1" applyFont="1" applyBorder="1" applyAlignment="1" applyProtection="1">
      <alignment horizontal="right" vertical="center" wrapText="1" readingOrder="1"/>
      <protection locked="0"/>
    </xf>
    <xf numFmtId="164" fontId="42" fillId="0" borderId="11" xfId="0" applyNumberFormat="1" applyFont="1" applyBorder="1" applyAlignment="1" applyProtection="1">
      <alignment horizontal="center" vertical="center" wrapText="1" readingOrder="1"/>
      <protection locked="0"/>
    </xf>
    <xf numFmtId="164" fontId="42" fillId="0" borderId="6" xfId="0" applyNumberFormat="1" applyFont="1" applyBorder="1" applyAlignment="1" applyProtection="1">
      <alignment horizontal="center" vertical="center" wrapText="1" readingOrder="1"/>
      <protection locked="0"/>
    </xf>
    <xf numFmtId="164" fontId="42" fillId="0" borderId="7" xfId="0" applyNumberFormat="1" applyFont="1" applyBorder="1" applyAlignment="1" applyProtection="1">
      <alignment horizontal="center" vertical="center" wrapText="1" readingOrder="1"/>
      <protection locked="0"/>
    </xf>
    <xf numFmtId="164" fontId="14" fillId="0" borderId="8" xfId="0" applyNumberFormat="1" applyFont="1" applyBorder="1" applyAlignment="1" applyProtection="1">
      <alignment horizontal="right" vertical="center" wrapText="1" readingOrder="1"/>
      <protection locked="0"/>
    </xf>
    <xf numFmtId="164" fontId="14" fillId="0" borderId="56" xfId="0" applyNumberFormat="1" applyFont="1" applyBorder="1" applyAlignment="1" applyProtection="1">
      <alignment horizontal="right" vertical="center" wrapText="1" readingOrder="1"/>
      <protection locked="0"/>
    </xf>
    <xf numFmtId="0" fontId="0" fillId="0" borderId="58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164" fontId="14" fillId="0" borderId="4" xfId="0" applyNumberFormat="1" applyFont="1" applyBorder="1" applyAlignment="1" applyProtection="1">
      <alignment vertical="center" wrapText="1" readingOrder="1"/>
      <protection locked="0"/>
    </xf>
    <xf numFmtId="164" fontId="14" fillId="0" borderId="4" xfId="0" applyNumberFormat="1" applyFont="1" applyBorder="1" applyAlignment="1" applyProtection="1">
      <alignment horizontal="center" vertical="center" wrapText="1" readingOrder="1"/>
      <protection locked="0"/>
    </xf>
    <xf numFmtId="0" fontId="0" fillId="0" borderId="6" xfId="0" applyBorder="1" applyAlignment="1" applyProtection="1">
      <alignment horizontal="center" vertical="top" wrapText="1"/>
      <protection locked="0"/>
    </xf>
    <xf numFmtId="0" fontId="0" fillId="0" borderId="7" xfId="0" applyBorder="1" applyAlignment="1" applyProtection="1">
      <alignment horizontal="center" vertical="top" wrapText="1"/>
      <protection locked="0"/>
    </xf>
    <xf numFmtId="0" fontId="16" fillId="0" borderId="0" xfId="0" applyFont="1" applyBorder="1" applyAlignment="1" applyProtection="1">
      <alignment horizontal="center" vertical="top" wrapText="1" readingOrder="1"/>
      <protection locked="0"/>
    </xf>
    <xf numFmtId="0" fontId="0" fillId="0" borderId="0" xfId="0" applyBorder="1" applyAlignment="1">
      <alignment horizontal="center"/>
    </xf>
    <xf numFmtId="0" fontId="0" fillId="0" borderId="9" xfId="0" applyBorder="1" applyAlignment="1" applyProtection="1">
      <alignment vertical="top" wrapText="1"/>
      <protection locked="0"/>
    </xf>
    <xf numFmtId="0" fontId="12" fillId="0" borderId="0" xfId="0" applyFont="1" applyAlignment="1" applyProtection="1">
      <alignment horizontal="right" vertical="top" wrapText="1" readingOrder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tva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tvac3Fixed"/>
    </sheetNames>
    <sheetDataSet>
      <sheetData sheetId="0" refreshError="1">
        <row r="83">
          <cell r="C83" t="str">
            <v>- Ընթացիկ դրամաշնորհներ պետական և համայնքների ոչ առևտրային կազմակերպություններին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opLeftCell="C1" workbookViewId="0">
      <selection activeCell="R18" sqref="R18"/>
    </sheetView>
  </sheetViews>
  <sheetFormatPr defaultRowHeight="15"/>
  <cols>
    <col min="1" max="1" width="0.140625" hidden="1" customWidth="1"/>
    <col min="2" max="2" width="9.140625" hidden="1" customWidth="1"/>
    <col min="3" max="3" width="9.42578125" customWidth="1"/>
    <col min="4" max="4" width="8.5703125" customWidth="1"/>
    <col min="13" max="13" width="8.42578125" customWidth="1"/>
  </cols>
  <sheetData>
    <row r="1" spans="3:14">
      <c r="C1" s="267" t="s">
        <v>1215</v>
      </c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3:14" ht="17.25">
      <c r="C2" s="268" t="s">
        <v>1208</v>
      </c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06"/>
    </row>
    <row r="3" spans="3:14" ht="17.25">
      <c r="C3" s="268" t="s">
        <v>1218</v>
      </c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06"/>
    </row>
    <row r="4" spans="3:14" ht="17.25">
      <c r="C4" s="268" t="s">
        <v>1229</v>
      </c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06"/>
    </row>
    <row r="5" spans="3:14" ht="17.25" customHeight="1">
      <c r="C5" s="268" t="s">
        <v>1219</v>
      </c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06"/>
    </row>
    <row r="6" spans="3:14" ht="17.25" customHeight="1">
      <c r="C6" s="3"/>
      <c r="D6" s="3"/>
      <c r="E6" s="4"/>
      <c r="F6" s="4"/>
      <c r="G6" s="4"/>
      <c r="H6" s="4"/>
      <c r="I6" s="4"/>
      <c r="J6" s="4"/>
      <c r="K6" s="4"/>
      <c r="L6" s="4"/>
      <c r="M6" s="3"/>
    </row>
    <row r="7" spans="3:14" ht="36" customHeight="1">
      <c r="D7" s="208"/>
      <c r="E7" s="274" t="s">
        <v>1209</v>
      </c>
      <c r="F7" s="275"/>
      <c r="G7" s="275"/>
      <c r="H7" s="275"/>
      <c r="I7" s="275"/>
      <c r="J7" s="275"/>
    </row>
    <row r="8" spans="3:14">
      <c r="D8" s="208"/>
      <c r="E8" s="208"/>
      <c r="F8" s="208"/>
      <c r="G8" s="208"/>
      <c r="H8" s="208"/>
      <c r="I8" s="208"/>
      <c r="J8" s="208"/>
    </row>
    <row r="9" spans="3:14" ht="36" customHeight="1">
      <c r="D9" s="208"/>
      <c r="E9" s="274" t="s">
        <v>1210</v>
      </c>
      <c r="F9" s="275"/>
      <c r="G9" s="275"/>
      <c r="H9" s="275"/>
      <c r="I9" s="275"/>
      <c r="J9" s="275"/>
    </row>
    <row r="10" spans="3:14">
      <c r="D10" s="208"/>
      <c r="E10" s="208"/>
      <c r="F10" s="208"/>
      <c r="G10" s="208"/>
      <c r="H10" s="208"/>
      <c r="I10" s="208"/>
      <c r="J10" s="208"/>
    </row>
    <row r="11" spans="3:14" ht="42.75" customHeight="1">
      <c r="D11" s="276" t="s">
        <v>1211</v>
      </c>
      <c r="E11" s="277"/>
      <c r="F11" s="277"/>
      <c r="G11" s="277"/>
      <c r="H11" s="277"/>
      <c r="I11" s="277"/>
      <c r="J11" s="277"/>
      <c r="K11" s="277"/>
      <c r="L11" s="277"/>
      <c r="M11" s="277"/>
    </row>
    <row r="12" spans="3:14" ht="18" customHeight="1">
      <c r="D12" s="208"/>
      <c r="E12" s="281" t="s">
        <v>1220</v>
      </c>
      <c r="F12" s="281"/>
      <c r="G12" s="281"/>
      <c r="H12" s="281"/>
      <c r="I12" s="281"/>
      <c r="J12" s="281"/>
      <c r="K12" s="281"/>
      <c r="L12" s="281"/>
    </row>
    <row r="13" spans="3:14">
      <c r="D13" s="208"/>
      <c r="E13" s="208"/>
      <c r="F13" s="208"/>
      <c r="G13" s="208"/>
      <c r="H13" s="208"/>
      <c r="I13" s="208"/>
      <c r="J13" s="208"/>
    </row>
    <row r="14" spans="3:14" ht="21" customHeight="1">
      <c r="C14" s="278" t="s">
        <v>0</v>
      </c>
      <c r="D14" s="278"/>
      <c r="E14" s="278"/>
      <c r="F14" s="278"/>
      <c r="G14" s="278"/>
      <c r="H14" s="278"/>
      <c r="I14" s="278"/>
      <c r="J14" s="278"/>
      <c r="K14" s="278"/>
      <c r="L14" s="278"/>
      <c r="M14" s="278"/>
    </row>
    <row r="15" spans="3:14">
      <c r="D15" s="208"/>
      <c r="E15" s="208"/>
      <c r="F15" s="208"/>
      <c r="G15" s="208"/>
      <c r="H15" s="208"/>
      <c r="I15" s="208"/>
      <c r="J15" s="208"/>
    </row>
    <row r="16" spans="3:14" ht="17.25" customHeight="1">
      <c r="C16" s="279" t="s">
        <v>1221</v>
      </c>
      <c r="D16" s="279"/>
      <c r="E16" s="279"/>
      <c r="F16" s="279"/>
      <c r="G16" s="279"/>
      <c r="H16" s="279"/>
      <c r="I16" s="279"/>
      <c r="J16" s="279"/>
      <c r="K16" s="279"/>
      <c r="L16" s="279"/>
      <c r="M16" s="279"/>
    </row>
    <row r="17" spans="1:13" ht="12.75" customHeight="1">
      <c r="D17" s="208"/>
      <c r="E17" s="208"/>
      <c r="F17" s="208"/>
      <c r="G17" s="208"/>
      <c r="H17" s="208"/>
      <c r="I17" s="208"/>
      <c r="J17" s="208"/>
    </row>
    <row r="18" spans="1:13" ht="17.25" customHeight="1">
      <c r="C18" s="279" t="s">
        <v>1224</v>
      </c>
      <c r="D18" s="280"/>
      <c r="E18" s="280"/>
      <c r="F18" s="280"/>
      <c r="G18" s="280"/>
      <c r="H18" s="280"/>
      <c r="I18" s="280"/>
      <c r="J18" s="280"/>
      <c r="K18" s="280"/>
      <c r="L18" s="280"/>
      <c r="M18" s="280"/>
    </row>
    <row r="20" spans="1:13" ht="39" customHeight="1">
      <c r="C20" s="269" t="s">
        <v>1207</v>
      </c>
      <c r="D20" s="270"/>
      <c r="E20" s="270"/>
      <c r="F20" s="270"/>
      <c r="G20" s="270"/>
      <c r="H20" s="270"/>
      <c r="I20" s="270"/>
      <c r="J20" s="270"/>
      <c r="K20" s="270"/>
      <c r="L20" s="270"/>
      <c r="M20" s="270"/>
    </row>
    <row r="22" spans="1:13">
      <c r="A22" s="269" t="s">
        <v>1222</v>
      </c>
      <c r="B22" s="269"/>
      <c r="C22" s="269"/>
      <c r="D22" s="269"/>
      <c r="E22" s="269"/>
      <c r="I22" s="271" t="s">
        <v>1223</v>
      </c>
      <c r="J22" s="270"/>
      <c r="K22" s="270"/>
      <c r="L22" s="270"/>
      <c r="M22" s="270"/>
    </row>
    <row r="23" spans="1:13" ht="15" customHeight="1">
      <c r="A23" s="269"/>
      <c r="B23" s="269"/>
      <c r="C23" s="269"/>
      <c r="D23" s="269"/>
      <c r="E23" s="269"/>
      <c r="I23" s="272"/>
      <c r="J23" s="272"/>
      <c r="K23" s="272"/>
      <c r="L23" s="272"/>
      <c r="M23" s="272"/>
    </row>
    <row r="24" spans="1:13" ht="18">
      <c r="A24" s="269"/>
      <c r="B24" s="269"/>
      <c r="C24" s="269"/>
      <c r="D24" s="269"/>
      <c r="E24" s="269"/>
      <c r="G24" s="1"/>
      <c r="I24" s="2"/>
      <c r="J24" s="3"/>
      <c r="K24" s="3"/>
      <c r="L24" s="3"/>
      <c r="M24" s="3"/>
    </row>
    <row r="25" spans="1:13">
      <c r="G25" s="3"/>
      <c r="I25" s="3"/>
      <c r="J25" s="3"/>
      <c r="K25" s="3"/>
      <c r="L25" s="3"/>
      <c r="M25" s="3"/>
    </row>
    <row r="26" spans="1:13">
      <c r="I26" s="3"/>
      <c r="J26" s="3"/>
      <c r="K26" s="3"/>
      <c r="L26" s="3"/>
      <c r="M26" s="3"/>
    </row>
    <row r="28" spans="1:13">
      <c r="J28" s="273" t="s">
        <v>1</v>
      </c>
      <c r="K28" s="270"/>
      <c r="L28" s="270"/>
    </row>
  </sheetData>
  <mergeCells count="16">
    <mergeCell ref="C20:M20"/>
    <mergeCell ref="I22:M23"/>
    <mergeCell ref="J28:L28"/>
    <mergeCell ref="E7:J7"/>
    <mergeCell ref="E9:J9"/>
    <mergeCell ref="D11:M11"/>
    <mergeCell ref="C14:M14"/>
    <mergeCell ref="C16:M16"/>
    <mergeCell ref="C18:M18"/>
    <mergeCell ref="E12:L12"/>
    <mergeCell ref="A22:E24"/>
    <mergeCell ref="C1:N1"/>
    <mergeCell ref="C2:M2"/>
    <mergeCell ref="C3:M3"/>
    <mergeCell ref="C4:M4"/>
    <mergeCell ref="C5:M5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3"/>
  <sheetViews>
    <sheetView workbookViewId="0">
      <selection activeCell="P11" sqref="P11"/>
    </sheetView>
  </sheetViews>
  <sheetFormatPr defaultRowHeight="15"/>
  <cols>
    <col min="2" max="2" width="33" customWidth="1"/>
    <col min="3" max="3" width="7.5703125" customWidth="1"/>
    <col min="4" max="4" width="11.140625" customWidth="1"/>
    <col min="5" max="5" width="9.140625" hidden="1" customWidth="1"/>
    <col min="7" max="7" width="4.42578125" customWidth="1"/>
    <col min="8" max="9" width="9.140625" hidden="1" customWidth="1"/>
    <col min="11" max="11" width="1.42578125" customWidth="1"/>
    <col min="12" max="12" width="9.140625" hidden="1" customWidth="1"/>
    <col min="13" max="13" width="2" customWidth="1"/>
  </cols>
  <sheetData>
    <row r="1" spans="1:13" ht="53.25" customHeight="1">
      <c r="A1" s="300" t="s">
        <v>2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</row>
    <row r="2" spans="1:13">
      <c r="B2" s="275" t="s">
        <v>1225</v>
      </c>
      <c r="C2" s="275"/>
      <c r="D2" s="275"/>
      <c r="E2" s="275"/>
      <c r="F2" s="275"/>
    </row>
    <row r="3" spans="1:13">
      <c r="I3" s="301" t="s">
        <v>3</v>
      </c>
      <c r="J3" s="270"/>
    </row>
    <row r="4" spans="1:13" ht="5.25" customHeight="1">
      <c r="A4" s="303"/>
      <c r="B4" s="270"/>
      <c r="C4" s="270"/>
      <c r="D4" s="270"/>
      <c r="E4" s="270"/>
      <c r="F4" s="270"/>
      <c r="G4" s="270"/>
      <c r="I4" s="302"/>
      <c r="J4" s="270"/>
    </row>
    <row r="5" spans="1:13" hidden="1">
      <c r="I5" s="302"/>
      <c r="J5" s="270"/>
    </row>
    <row r="6" spans="1:13" ht="3.75" hidden="1" customHeight="1"/>
    <row r="7" spans="1:13">
      <c r="A7" s="304" t="s">
        <v>4</v>
      </c>
      <c r="B7" s="304" t="s">
        <v>5</v>
      </c>
      <c r="C7" s="304" t="s">
        <v>6</v>
      </c>
      <c r="D7" s="304" t="s">
        <v>7</v>
      </c>
      <c r="E7" s="306"/>
      <c r="F7" s="311" t="s">
        <v>8</v>
      </c>
      <c r="G7" s="312"/>
      <c r="H7" s="312"/>
      <c r="I7" s="312"/>
      <c r="J7" s="312"/>
      <c r="K7" s="312"/>
      <c r="L7" s="312"/>
      <c r="M7" s="313"/>
    </row>
    <row r="8" spans="1:13">
      <c r="A8" s="305"/>
      <c r="B8" s="305"/>
      <c r="C8" s="305"/>
      <c r="D8" s="307"/>
      <c r="E8" s="308"/>
      <c r="F8" s="309" t="s">
        <v>9</v>
      </c>
      <c r="G8" s="310"/>
      <c r="H8" s="310"/>
      <c r="I8" s="306"/>
      <c r="J8" s="309" t="s">
        <v>10</v>
      </c>
      <c r="K8" s="310"/>
      <c r="L8" s="310"/>
      <c r="M8" s="306"/>
    </row>
    <row r="9" spans="1:13">
      <c r="A9" s="282"/>
      <c r="B9" s="282"/>
      <c r="C9" s="282"/>
      <c r="D9" s="282"/>
      <c r="E9" s="282"/>
      <c r="F9" s="282"/>
      <c r="G9" s="282"/>
      <c r="H9" s="282"/>
      <c r="I9" s="282"/>
      <c r="J9" s="282"/>
      <c r="K9" s="282"/>
      <c r="L9" s="282"/>
      <c r="M9" s="282"/>
    </row>
    <row r="10" spans="1:13">
      <c r="A10" s="220" t="s">
        <v>11</v>
      </c>
      <c r="B10" s="221" t="s">
        <v>12</v>
      </c>
      <c r="C10" s="221" t="s">
        <v>13</v>
      </c>
      <c r="D10" s="295" t="s">
        <v>14</v>
      </c>
      <c r="E10" s="296"/>
      <c r="F10" s="295" t="s">
        <v>15</v>
      </c>
      <c r="G10" s="272"/>
      <c r="H10" s="272"/>
      <c r="I10" s="296"/>
      <c r="J10" s="295" t="s">
        <v>16</v>
      </c>
      <c r="K10" s="272"/>
      <c r="L10" s="272"/>
      <c r="M10" s="296"/>
    </row>
    <row r="11" spans="1:13" ht="48.75" customHeight="1">
      <c r="A11" s="233" t="s">
        <v>17</v>
      </c>
      <c r="B11" s="242" t="s">
        <v>18</v>
      </c>
      <c r="C11" s="243"/>
      <c r="D11" s="297">
        <f>D12+D72+D93</f>
        <v>1348618.7</v>
      </c>
      <c r="E11" s="298"/>
      <c r="F11" s="297">
        <f>F12+F72+F93</f>
        <v>1348618.7</v>
      </c>
      <c r="G11" s="299"/>
      <c r="H11" s="299"/>
      <c r="I11" s="298"/>
      <c r="J11" s="297">
        <f>J72+J93</f>
        <v>243499.59999999998</v>
      </c>
      <c r="K11" s="299"/>
      <c r="L11" s="299"/>
      <c r="M11" s="298"/>
    </row>
    <row r="12" spans="1:13" ht="58.5" customHeight="1">
      <c r="A12" s="5" t="s">
        <v>19</v>
      </c>
      <c r="B12" s="6" t="s">
        <v>20</v>
      </c>
      <c r="C12" s="7" t="s">
        <v>21</v>
      </c>
      <c r="D12" s="283">
        <f>D13+D20+D23+D48+D63+D66</f>
        <v>313630</v>
      </c>
      <c r="E12" s="284"/>
      <c r="F12" s="283">
        <f>F13+F20+F23+F42+F62+F66</f>
        <v>313630</v>
      </c>
      <c r="G12" s="286"/>
      <c r="H12" s="286"/>
      <c r="I12" s="284"/>
      <c r="J12" s="285" t="s">
        <v>22</v>
      </c>
      <c r="K12" s="286"/>
      <c r="L12" s="286"/>
      <c r="M12" s="284"/>
    </row>
    <row r="13" spans="1:13" ht="47.25" customHeight="1">
      <c r="A13" s="5" t="s">
        <v>23</v>
      </c>
      <c r="B13" s="6" t="s">
        <v>24</v>
      </c>
      <c r="C13" s="7" t="s">
        <v>25</v>
      </c>
      <c r="D13" s="283">
        <f>D14+D17+D18+D19</f>
        <v>145000</v>
      </c>
      <c r="E13" s="284"/>
      <c r="F13" s="283">
        <f>F14+F17+F18+F19</f>
        <v>145000</v>
      </c>
      <c r="G13" s="286"/>
      <c r="H13" s="286"/>
      <c r="I13" s="284"/>
      <c r="J13" s="285" t="s">
        <v>22</v>
      </c>
      <c r="K13" s="286"/>
      <c r="L13" s="286"/>
      <c r="M13" s="284"/>
    </row>
    <row r="14" spans="1:13" ht="48.75" customHeight="1">
      <c r="A14" s="5" t="s">
        <v>26</v>
      </c>
      <c r="B14" s="6" t="s">
        <v>27</v>
      </c>
      <c r="C14" s="7"/>
      <c r="D14" s="283">
        <f>D15+D16</f>
        <v>2000</v>
      </c>
      <c r="E14" s="284"/>
      <c r="F14" s="283">
        <f>F15+F16</f>
        <v>2000</v>
      </c>
      <c r="G14" s="286"/>
      <c r="H14" s="286"/>
      <c r="I14" s="284"/>
      <c r="J14" s="285" t="s">
        <v>22</v>
      </c>
      <c r="K14" s="286"/>
      <c r="L14" s="286"/>
      <c r="M14" s="284"/>
    </row>
    <row r="15" spans="1:13" ht="74.25" customHeight="1">
      <c r="A15" s="5" t="s">
        <v>28</v>
      </c>
      <c r="B15" s="6" t="s">
        <v>29</v>
      </c>
      <c r="C15" s="7"/>
      <c r="D15" s="283">
        <v>2000</v>
      </c>
      <c r="E15" s="284"/>
      <c r="F15" s="283">
        <v>2000</v>
      </c>
      <c r="G15" s="286"/>
      <c r="H15" s="286"/>
      <c r="I15" s="284"/>
      <c r="J15" s="285" t="s">
        <v>22</v>
      </c>
      <c r="K15" s="286"/>
      <c r="L15" s="286"/>
      <c r="M15" s="284"/>
    </row>
    <row r="16" spans="1:13" ht="78" customHeight="1">
      <c r="A16" s="5" t="s">
        <v>30</v>
      </c>
      <c r="B16" s="6" t="s">
        <v>31</v>
      </c>
      <c r="C16" s="7"/>
      <c r="D16" s="283">
        <v>0</v>
      </c>
      <c r="E16" s="284"/>
      <c r="F16" s="283">
        <v>0</v>
      </c>
      <c r="G16" s="286"/>
      <c r="H16" s="286"/>
      <c r="I16" s="284"/>
      <c r="J16" s="285" t="s">
        <v>22</v>
      </c>
      <c r="K16" s="286"/>
      <c r="L16" s="286"/>
      <c r="M16" s="284"/>
    </row>
    <row r="17" spans="1:13" ht="50.25" customHeight="1">
      <c r="A17" s="5" t="s">
        <v>32</v>
      </c>
      <c r="B17" s="6" t="s">
        <v>33</v>
      </c>
      <c r="C17" s="7"/>
      <c r="D17" s="283">
        <v>20000</v>
      </c>
      <c r="E17" s="284"/>
      <c r="F17" s="283">
        <v>20000</v>
      </c>
      <c r="G17" s="286"/>
      <c r="H17" s="286"/>
      <c r="I17" s="284"/>
      <c r="J17" s="285" t="s">
        <v>22</v>
      </c>
      <c r="K17" s="286"/>
      <c r="L17" s="286"/>
      <c r="M17" s="284"/>
    </row>
    <row r="18" spans="1:13" ht="27.75" customHeight="1">
      <c r="A18" s="5" t="s">
        <v>34</v>
      </c>
      <c r="B18" s="6" t="s">
        <v>35</v>
      </c>
      <c r="C18" s="7"/>
      <c r="D18" s="283">
        <v>121000</v>
      </c>
      <c r="E18" s="284"/>
      <c r="F18" s="283">
        <v>121000</v>
      </c>
      <c r="G18" s="286"/>
      <c r="H18" s="286"/>
      <c r="I18" s="284"/>
      <c r="J18" s="285" t="s">
        <v>22</v>
      </c>
      <c r="K18" s="286"/>
      <c r="L18" s="286"/>
      <c r="M18" s="284"/>
    </row>
    <row r="19" spans="1:13" ht="38.25" customHeight="1">
      <c r="A19" s="5" t="s">
        <v>36</v>
      </c>
      <c r="B19" s="6" t="s">
        <v>37</v>
      </c>
      <c r="C19" s="7"/>
      <c r="D19" s="283">
        <v>2000</v>
      </c>
      <c r="E19" s="284"/>
      <c r="F19" s="283">
        <v>2000</v>
      </c>
      <c r="G19" s="286"/>
      <c r="H19" s="286"/>
      <c r="I19" s="284"/>
      <c r="J19" s="285" t="s">
        <v>22</v>
      </c>
      <c r="K19" s="286"/>
      <c r="L19" s="286"/>
      <c r="M19" s="284"/>
    </row>
    <row r="20" spans="1:13" ht="37.5" customHeight="1">
      <c r="A20" s="5" t="s">
        <v>38</v>
      </c>
      <c r="B20" s="6" t="s">
        <v>39</v>
      </c>
      <c r="C20" s="7" t="s">
        <v>40</v>
      </c>
      <c r="D20" s="283">
        <f>D21+D22</f>
        <v>160000</v>
      </c>
      <c r="E20" s="284"/>
      <c r="F20" s="283">
        <f>F21+F22</f>
        <v>160000</v>
      </c>
      <c r="G20" s="286"/>
      <c r="H20" s="286"/>
      <c r="I20" s="284"/>
      <c r="J20" s="285" t="s">
        <v>22</v>
      </c>
      <c r="K20" s="286"/>
      <c r="L20" s="286"/>
      <c r="M20" s="284"/>
    </row>
    <row r="21" spans="1:13" ht="48.75" customHeight="1">
      <c r="A21" s="5" t="s">
        <v>41</v>
      </c>
      <c r="B21" s="6" t="s">
        <v>42</v>
      </c>
      <c r="C21" s="7"/>
      <c r="D21" s="283">
        <v>2000</v>
      </c>
      <c r="E21" s="284"/>
      <c r="F21" s="283">
        <v>2000</v>
      </c>
      <c r="G21" s="286"/>
      <c r="H21" s="286"/>
      <c r="I21" s="284"/>
      <c r="J21" s="285" t="s">
        <v>22</v>
      </c>
      <c r="K21" s="286"/>
      <c r="L21" s="286"/>
      <c r="M21" s="284"/>
    </row>
    <row r="22" spans="1:13" ht="45.75" customHeight="1">
      <c r="A22" s="5" t="s">
        <v>43</v>
      </c>
      <c r="B22" s="6" t="s">
        <v>44</v>
      </c>
      <c r="C22" s="7"/>
      <c r="D22" s="283">
        <v>158000</v>
      </c>
      <c r="E22" s="284"/>
      <c r="F22" s="283">
        <v>158000</v>
      </c>
      <c r="G22" s="286"/>
      <c r="H22" s="286"/>
      <c r="I22" s="284"/>
      <c r="J22" s="285" t="s">
        <v>22</v>
      </c>
      <c r="K22" s="286"/>
      <c r="L22" s="286"/>
      <c r="M22" s="284"/>
    </row>
    <row r="23" spans="1:13" ht="67.5" customHeight="1">
      <c r="A23" s="5" t="s">
        <v>45</v>
      </c>
      <c r="B23" s="6" t="s">
        <v>46</v>
      </c>
      <c r="C23" s="7" t="s">
        <v>47</v>
      </c>
      <c r="D23" s="283">
        <v>8630</v>
      </c>
      <c r="E23" s="284"/>
      <c r="F23" s="283">
        <v>8630</v>
      </c>
      <c r="G23" s="286"/>
      <c r="H23" s="286"/>
      <c r="I23" s="284"/>
      <c r="J23" s="285" t="s">
        <v>22</v>
      </c>
      <c r="K23" s="286"/>
      <c r="L23" s="286"/>
      <c r="M23" s="284"/>
    </row>
    <row r="24" spans="1:13" ht="81" customHeight="1">
      <c r="A24" s="5" t="s">
        <v>48</v>
      </c>
      <c r="B24" s="6" t="s">
        <v>49</v>
      </c>
      <c r="C24" s="7" t="s">
        <v>50</v>
      </c>
      <c r="D24" s="283">
        <v>8630</v>
      </c>
      <c r="E24" s="284"/>
      <c r="F24" s="283">
        <v>8630</v>
      </c>
      <c r="G24" s="286"/>
      <c r="H24" s="286"/>
      <c r="I24" s="284"/>
      <c r="J24" s="285" t="s">
        <v>22</v>
      </c>
      <c r="K24" s="286"/>
      <c r="L24" s="286"/>
      <c r="M24" s="284"/>
    </row>
    <row r="25" spans="1:13" ht="75" customHeight="1">
      <c r="A25" s="5" t="s">
        <v>51</v>
      </c>
      <c r="B25" s="6" t="s">
        <v>52</v>
      </c>
      <c r="C25" s="7"/>
      <c r="D25" s="283">
        <v>1530</v>
      </c>
      <c r="E25" s="284"/>
      <c r="F25" s="283">
        <v>1530</v>
      </c>
      <c r="G25" s="286"/>
      <c r="H25" s="286"/>
      <c r="I25" s="284"/>
      <c r="J25" s="285" t="s">
        <v>22</v>
      </c>
      <c r="K25" s="286"/>
      <c r="L25" s="286"/>
      <c r="M25" s="284"/>
    </row>
    <row r="26" spans="1:13" ht="34.5" customHeight="1">
      <c r="A26" s="5" t="s">
        <v>53</v>
      </c>
      <c r="B26" s="6" t="s">
        <v>54</v>
      </c>
      <c r="C26" s="7"/>
      <c r="D26" s="283">
        <v>1530</v>
      </c>
      <c r="E26" s="284"/>
      <c r="F26" s="283">
        <v>1530</v>
      </c>
      <c r="G26" s="286"/>
      <c r="H26" s="286"/>
      <c r="I26" s="284"/>
      <c r="J26" s="285" t="s">
        <v>22</v>
      </c>
      <c r="K26" s="286"/>
      <c r="L26" s="286"/>
      <c r="M26" s="284"/>
    </row>
    <row r="27" spans="1:13" ht="117.75" customHeight="1">
      <c r="A27" s="5" t="s">
        <v>55</v>
      </c>
      <c r="B27" s="6" t="s">
        <v>56</v>
      </c>
      <c r="C27" s="7"/>
      <c r="D27" s="283">
        <v>1466</v>
      </c>
      <c r="E27" s="284"/>
      <c r="F27" s="283">
        <v>1466</v>
      </c>
      <c r="G27" s="286"/>
      <c r="H27" s="286"/>
      <c r="I27" s="284"/>
      <c r="J27" s="285" t="s">
        <v>22</v>
      </c>
      <c r="K27" s="286"/>
      <c r="L27" s="286"/>
      <c r="M27" s="284"/>
    </row>
    <row r="28" spans="1:13" ht="43.5" customHeight="1">
      <c r="A28" s="5" t="s">
        <v>57</v>
      </c>
      <c r="B28" s="6" t="s">
        <v>58</v>
      </c>
      <c r="C28" s="7"/>
      <c r="D28" s="283">
        <v>0</v>
      </c>
      <c r="E28" s="284"/>
      <c r="F28" s="283">
        <v>0</v>
      </c>
      <c r="G28" s="286"/>
      <c r="H28" s="286"/>
      <c r="I28" s="284"/>
      <c r="J28" s="285" t="s">
        <v>22</v>
      </c>
      <c r="K28" s="286"/>
      <c r="L28" s="286"/>
      <c r="M28" s="284"/>
    </row>
    <row r="29" spans="1:13" ht="46.5" customHeight="1">
      <c r="A29" s="5" t="s">
        <v>59</v>
      </c>
      <c r="B29" s="6" t="s">
        <v>60</v>
      </c>
      <c r="C29" s="7"/>
      <c r="D29" s="283">
        <v>0</v>
      </c>
      <c r="E29" s="284"/>
      <c r="F29" s="283">
        <v>0</v>
      </c>
      <c r="G29" s="286"/>
      <c r="H29" s="286"/>
      <c r="I29" s="284"/>
      <c r="J29" s="285" t="s">
        <v>22</v>
      </c>
      <c r="K29" s="286"/>
      <c r="L29" s="286"/>
      <c r="M29" s="284"/>
    </row>
    <row r="30" spans="1:13" ht="48" customHeight="1">
      <c r="A30" s="5" t="s">
        <v>61</v>
      </c>
      <c r="B30" s="6" t="s">
        <v>62</v>
      </c>
      <c r="C30" s="7"/>
      <c r="D30" s="283">
        <v>24</v>
      </c>
      <c r="E30" s="284"/>
      <c r="F30" s="283">
        <v>24</v>
      </c>
      <c r="G30" s="286"/>
      <c r="H30" s="286"/>
      <c r="I30" s="284"/>
      <c r="J30" s="285" t="s">
        <v>22</v>
      </c>
      <c r="K30" s="286"/>
      <c r="L30" s="286"/>
      <c r="M30" s="284"/>
    </row>
    <row r="31" spans="1:13" ht="39.75" customHeight="1">
      <c r="A31" s="5" t="s">
        <v>63</v>
      </c>
      <c r="B31" s="6" t="s">
        <v>64</v>
      </c>
      <c r="C31" s="7"/>
      <c r="D31" s="283">
        <v>40</v>
      </c>
      <c r="E31" s="284"/>
      <c r="F31" s="283">
        <v>40</v>
      </c>
      <c r="G31" s="286"/>
      <c r="H31" s="286"/>
      <c r="I31" s="284"/>
      <c r="J31" s="285" t="s">
        <v>22</v>
      </c>
      <c r="K31" s="286"/>
      <c r="L31" s="286"/>
      <c r="M31" s="284"/>
    </row>
    <row r="32" spans="1:13" ht="39.75" customHeight="1">
      <c r="A32" s="5" t="s">
        <v>65</v>
      </c>
      <c r="B32" s="6" t="s">
        <v>66</v>
      </c>
      <c r="C32" s="7"/>
      <c r="D32" s="283">
        <v>0</v>
      </c>
      <c r="E32" s="284"/>
      <c r="F32" s="283">
        <v>0</v>
      </c>
      <c r="G32" s="286"/>
      <c r="H32" s="286"/>
      <c r="I32" s="284"/>
      <c r="J32" s="285" t="s">
        <v>22</v>
      </c>
      <c r="K32" s="286"/>
      <c r="L32" s="286"/>
      <c r="M32" s="284"/>
    </row>
    <row r="33" spans="1:13" ht="40.5" customHeight="1">
      <c r="A33" s="5" t="s">
        <v>67</v>
      </c>
      <c r="B33" s="6" t="s">
        <v>68</v>
      </c>
      <c r="C33" s="7"/>
      <c r="D33" s="283">
        <v>0</v>
      </c>
      <c r="E33" s="284"/>
      <c r="F33" s="283">
        <v>0</v>
      </c>
      <c r="G33" s="286"/>
      <c r="H33" s="286"/>
      <c r="I33" s="284"/>
      <c r="J33" s="285" t="s">
        <v>22</v>
      </c>
      <c r="K33" s="286"/>
      <c r="L33" s="286"/>
      <c r="M33" s="284"/>
    </row>
    <row r="34" spans="1:13" ht="43.5" customHeight="1">
      <c r="A34" s="5" t="s">
        <v>69</v>
      </c>
      <c r="B34" s="6" t="s">
        <v>70</v>
      </c>
      <c r="C34" s="7"/>
      <c r="D34" s="283">
        <v>0</v>
      </c>
      <c r="E34" s="284"/>
      <c r="F34" s="283">
        <v>0</v>
      </c>
      <c r="G34" s="286"/>
      <c r="H34" s="286"/>
      <c r="I34" s="284"/>
      <c r="J34" s="285" t="s">
        <v>22</v>
      </c>
      <c r="K34" s="286"/>
      <c r="L34" s="286"/>
      <c r="M34" s="284"/>
    </row>
    <row r="35" spans="1:13" ht="154.5" customHeight="1">
      <c r="A35" s="5" t="s">
        <v>71</v>
      </c>
      <c r="B35" s="6" t="s">
        <v>72</v>
      </c>
      <c r="C35" s="7"/>
      <c r="D35" s="283">
        <v>0</v>
      </c>
      <c r="E35" s="284"/>
      <c r="F35" s="283">
        <v>0</v>
      </c>
      <c r="G35" s="286"/>
      <c r="H35" s="286"/>
      <c r="I35" s="284"/>
      <c r="J35" s="285" t="s">
        <v>22</v>
      </c>
      <c r="K35" s="286"/>
      <c r="L35" s="286"/>
      <c r="M35" s="284"/>
    </row>
    <row r="36" spans="1:13" ht="81.75" customHeight="1">
      <c r="A36" s="5" t="s">
        <v>73</v>
      </c>
      <c r="B36" s="6" t="s">
        <v>74</v>
      </c>
      <c r="C36" s="7"/>
      <c r="D36" s="283">
        <v>0</v>
      </c>
      <c r="E36" s="284"/>
      <c r="F36" s="283">
        <v>0</v>
      </c>
      <c r="G36" s="286"/>
      <c r="H36" s="286"/>
      <c r="I36" s="284"/>
      <c r="J36" s="285" t="s">
        <v>22</v>
      </c>
      <c r="K36" s="286"/>
      <c r="L36" s="286"/>
      <c r="M36" s="284"/>
    </row>
    <row r="37" spans="1:13" ht="114" customHeight="1">
      <c r="A37" s="5" t="s">
        <v>75</v>
      </c>
      <c r="B37" s="6" t="s">
        <v>76</v>
      </c>
      <c r="C37" s="7"/>
      <c r="D37" s="283">
        <v>4465</v>
      </c>
      <c r="E37" s="284"/>
      <c r="F37" s="283">
        <v>4465</v>
      </c>
      <c r="G37" s="286"/>
      <c r="H37" s="286"/>
      <c r="I37" s="284"/>
      <c r="J37" s="285" t="s">
        <v>22</v>
      </c>
      <c r="K37" s="286"/>
      <c r="L37" s="286"/>
      <c r="M37" s="284"/>
    </row>
    <row r="38" spans="1:13" ht="71.25" customHeight="1">
      <c r="A38" s="5" t="s">
        <v>77</v>
      </c>
      <c r="B38" s="6" t="s">
        <v>78</v>
      </c>
      <c r="C38" s="7"/>
      <c r="D38" s="283">
        <v>2274</v>
      </c>
      <c r="E38" s="284"/>
      <c r="F38" s="283">
        <v>2274</v>
      </c>
      <c r="G38" s="286"/>
      <c r="H38" s="286"/>
      <c r="I38" s="284"/>
      <c r="J38" s="285" t="s">
        <v>22</v>
      </c>
      <c r="K38" s="286"/>
      <c r="L38" s="286"/>
      <c r="M38" s="284"/>
    </row>
    <row r="39" spans="1:13" ht="74.25" customHeight="1">
      <c r="A39" s="5" t="s">
        <v>79</v>
      </c>
      <c r="B39" s="6" t="s">
        <v>80</v>
      </c>
      <c r="C39" s="7"/>
      <c r="D39" s="283">
        <v>2191</v>
      </c>
      <c r="E39" s="284"/>
      <c r="F39" s="283">
        <v>2191</v>
      </c>
      <c r="G39" s="286"/>
      <c r="H39" s="286"/>
      <c r="I39" s="284"/>
      <c r="J39" s="285" t="s">
        <v>22</v>
      </c>
      <c r="K39" s="286"/>
      <c r="L39" s="286"/>
      <c r="M39" s="284"/>
    </row>
    <row r="40" spans="1:13" ht="48.75" customHeight="1">
      <c r="A40" s="5" t="s">
        <v>81</v>
      </c>
      <c r="B40" s="6" t="s">
        <v>82</v>
      </c>
      <c r="C40" s="7"/>
      <c r="D40" s="283">
        <v>0</v>
      </c>
      <c r="E40" s="284"/>
      <c r="F40" s="283">
        <v>0</v>
      </c>
      <c r="G40" s="286"/>
      <c r="H40" s="286"/>
      <c r="I40" s="284"/>
      <c r="J40" s="285" t="s">
        <v>22</v>
      </c>
      <c r="K40" s="286"/>
      <c r="L40" s="286"/>
      <c r="M40" s="284"/>
    </row>
    <row r="41" spans="1:13" ht="101.25" customHeight="1">
      <c r="A41" s="5" t="s">
        <v>83</v>
      </c>
      <c r="B41" s="6" t="s">
        <v>84</v>
      </c>
      <c r="C41" s="7"/>
      <c r="D41" s="283">
        <v>2380</v>
      </c>
      <c r="E41" s="284"/>
      <c r="F41" s="283">
        <v>2380</v>
      </c>
      <c r="G41" s="286"/>
      <c r="H41" s="286"/>
      <c r="I41" s="284"/>
      <c r="J41" s="285" t="s">
        <v>22</v>
      </c>
      <c r="K41" s="286"/>
      <c r="L41" s="286"/>
      <c r="M41" s="284"/>
    </row>
    <row r="42" spans="1:13" ht="70.5" customHeight="1">
      <c r="A42" s="5" t="s">
        <v>85</v>
      </c>
      <c r="B42" s="6" t="s">
        <v>86</v>
      </c>
      <c r="C42" s="7"/>
      <c r="D42" s="283">
        <v>0</v>
      </c>
      <c r="E42" s="284"/>
      <c r="F42" s="283">
        <v>0</v>
      </c>
      <c r="G42" s="286"/>
      <c r="H42" s="286"/>
      <c r="I42" s="284"/>
      <c r="J42" s="285" t="s">
        <v>22</v>
      </c>
      <c r="K42" s="286"/>
      <c r="L42" s="286"/>
      <c r="M42" s="284"/>
    </row>
    <row r="43" spans="1:13" ht="61.5" customHeight="1">
      <c r="A43" s="5" t="s">
        <v>87</v>
      </c>
      <c r="B43" s="6" t="s">
        <v>88</v>
      </c>
      <c r="C43" s="7"/>
      <c r="D43" s="283">
        <v>0</v>
      </c>
      <c r="E43" s="284"/>
      <c r="F43" s="283">
        <v>0</v>
      </c>
      <c r="G43" s="286"/>
      <c r="H43" s="286"/>
      <c r="I43" s="284"/>
      <c r="J43" s="285" t="s">
        <v>22</v>
      </c>
      <c r="K43" s="286"/>
      <c r="L43" s="286"/>
      <c r="M43" s="284"/>
    </row>
    <row r="44" spans="1:13" ht="50.25" customHeight="1">
      <c r="A44" s="5" t="s">
        <v>89</v>
      </c>
      <c r="B44" s="6" t="s">
        <v>90</v>
      </c>
      <c r="C44" s="7"/>
      <c r="D44" s="283">
        <v>0</v>
      </c>
      <c r="E44" s="284"/>
      <c r="F44" s="283">
        <v>0</v>
      </c>
      <c r="G44" s="286"/>
      <c r="H44" s="286"/>
      <c r="I44" s="284"/>
      <c r="J44" s="285" t="s">
        <v>22</v>
      </c>
      <c r="K44" s="286"/>
      <c r="L44" s="286"/>
      <c r="M44" s="284"/>
    </row>
    <row r="45" spans="1:13" ht="27" customHeight="1">
      <c r="A45" s="5" t="s">
        <v>91</v>
      </c>
      <c r="B45" s="6" t="s">
        <v>92</v>
      </c>
      <c r="C45" s="7"/>
      <c r="D45" s="283">
        <v>0</v>
      </c>
      <c r="E45" s="284"/>
      <c r="F45" s="283">
        <v>0</v>
      </c>
      <c r="G45" s="286"/>
      <c r="H45" s="286"/>
      <c r="I45" s="284"/>
      <c r="J45" s="285" t="s">
        <v>22</v>
      </c>
      <c r="K45" s="286"/>
      <c r="L45" s="286"/>
      <c r="M45" s="284"/>
    </row>
    <row r="46" spans="1:13" ht="33.75" customHeight="1">
      <c r="A46" s="5" t="s">
        <v>93</v>
      </c>
      <c r="B46" s="6" t="s">
        <v>94</v>
      </c>
      <c r="C46" s="7"/>
      <c r="D46" s="283">
        <v>0</v>
      </c>
      <c r="E46" s="284"/>
      <c r="F46" s="283">
        <v>0</v>
      </c>
      <c r="G46" s="286"/>
      <c r="H46" s="286"/>
      <c r="I46" s="284"/>
      <c r="J46" s="285" t="s">
        <v>22</v>
      </c>
      <c r="K46" s="286"/>
      <c r="L46" s="286"/>
      <c r="M46" s="284"/>
    </row>
    <row r="47" spans="1:13" ht="30" customHeight="1">
      <c r="A47" s="5" t="s">
        <v>95</v>
      </c>
      <c r="B47" s="6" t="s">
        <v>96</v>
      </c>
      <c r="C47" s="7"/>
      <c r="D47" s="283">
        <v>0</v>
      </c>
      <c r="E47" s="284"/>
      <c r="F47" s="283">
        <v>0</v>
      </c>
      <c r="G47" s="286"/>
      <c r="H47" s="286"/>
      <c r="I47" s="284"/>
      <c r="J47" s="285" t="s">
        <v>22</v>
      </c>
      <c r="K47" s="286"/>
      <c r="L47" s="286"/>
      <c r="M47" s="284"/>
    </row>
    <row r="48" spans="1:13" ht="29.25" customHeight="1">
      <c r="A48" s="5" t="s">
        <v>97</v>
      </c>
      <c r="B48" s="6" t="s">
        <v>98</v>
      </c>
      <c r="C48" s="7"/>
      <c r="D48" s="283">
        <v>0</v>
      </c>
      <c r="E48" s="284"/>
      <c r="F48" s="283">
        <v>0</v>
      </c>
      <c r="G48" s="286"/>
      <c r="H48" s="286"/>
      <c r="I48" s="284"/>
      <c r="J48" s="285" t="s">
        <v>22</v>
      </c>
      <c r="K48" s="286"/>
      <c r="L48" s="286"/>
      <c r="M48" s="284"/>
    </row>
    <row r="49" spans="1:13" ht="91.5" customHeight="1">
      <c r="A49" s="5" t="s">
        <v>99</v>
      </c>
      <c r="B49" s="6" t="s">
        <v>100</v>
      </c>
      <c r="C49" s="7"/>
      <c r="D49" s="283">
        <v>0</v>
      </c>
      <c r="E49" s="284"/>
      <c r="F49" s="283">
        <v>0</v>
      </c>
      <c r="G49" s="286"/>
      <c r="H49" s="286"/>
      <c r="I49" s="284"/>
      <c r="J49" s="285" t="s">
        <v>22</v>
      </c>
      <c r="K49" s="286"/>
      <c r="L49" s="286"/>
      <c r="M49" s="284"/>
    </row>
    <row r="50" spans="1:13" ht="58.5" customHeight="1">
      <c r="A50" s="5" t="s">
        <v>101</v>
      </c>
      <c r="B50" s="6" t="s">
        <v>102</v>
      </c>
      <c r="C50" s="7"/>
      <c r="D50" s="283">
        <v>135</v>
      </c>
      <c r="E50" s="284"/>
      <c r="F50" s="283">
        <v>135</v>
      </c>
      <c r="G50" s="286"/>
      <c r="H50" s="286"/>
      <c r="I50" s="284"/>
      <c r="J50" s="285" t="s">
        <v>22</v>
      </c>
      <c r="K50" s="286"/>
      <c r="L50" s="286"/>
      <c r="M50" s="284"/>
    </row>
    <row r="51" spans="1:13" ht="75.75" customHeight="1">
      <c r="A51" s="5" t="s">
        <v>103</v>
      </c>
      <c r="B51" s="6" t="s">
        <v>104</v>
      </c>
      <c r="C51" s="7"/>
      <c r="D51" s="283">
        <v>0</v>
      </c>
      <c r="E51" s="284"/>
      <c r="F51" s="283">
        <v>0</v>
      </c>
      <c r="G51" s="286"/>
      <c r="H51" s="286"/>
      <c r="I51" s="284"/>
      <c r="J51" s="285" t="s">
        <v>22</v>
      </c>
      <c r="K51" s="286"/>
      <c r="L51" s="286"/>
      <c r="M51" s="284"/>
    </row>
    <row r="52" spans="1:13" ht="73.5" customHeight="1">
      <c r="A52" s="5" t="s">
        <v>105</v>
      </c>
      <c r="B52" s="6" t="s">
        <v>106</v>
      </c>
      <c r="C52" s="7"/>
      <c r="D52" s="283">
        <v>0</v>
      </c>
      <c r="E52" s="284"/>
      <c r="F52" s="283">
        <v>0</v>
      </c>
      <c r="G52" s="286"/>
      <c r="H52" s="286"/>
      <c r="I52" s="284"/>
      <c r="J52" s="285" t="s">
        <v>22</v>
      </c>
      <c r="K52" s="286"/>
      <c r="L52" s="286"/>
      <c r="M52" s="284"/>
    </row>
    <row r="53" spans="1:13" ht="27.75" customHeight="1">
      <c r="A53" s="5" t="s">
        <v>107</v>
      </c>
      <c r="B53" s="6" t="s">
        <v>108</v>
      </c>
      <c r="C53" s="7"/>
      <c r="D53" s="283">
        <v>0</v>
      </c>
      <c r="E53" s="284"/>
      <c r="F53" s="283">
        <v>0</v>
      </c>
      <c r="G53" s="286"/>
      <c r="H53" s="286"/>
      <c r="I53" s="284"/>
      <c r="J53" s="285" t="s">
        <v>22</v>
      </c>
      <c r="K53" s="286"/>
      <c r="L53" s="286"/>
      <c r="M53" s="284"/>
    </row>
    <row r="54" spans="1:13" ht="30.75" customHeight="1">
      <c r="A54" s="5" t="s">
        <v>109</v>
      </c>
      <c r="B54" s="6" t="s">
        <v>110</v>
      </c>
      <c r="C54" s="7"/>
      <c r="D54" s="283">
        <v>0</v>
      </c>
      <c r="E54" s="284"/>
      <c r="F54" s="283">
        <v>0</v>
      </c>
      <c r="G54" s="286"/>
      <c r="H54" s="286"/>
      <c r="I54" s="284"/>
      <c r="J54" s="285" t="s">
        <v>22</v>
      </c>
      <c r="K54" s="286"/>
      <c r="L54" s="286"/>
      <c r="M54" s="284"/>
    </row>
    <row r="55" spans="1:13" ht="58.5" customHeight="1">
      <c r="A55" s="5" t="s">
        <v>111</v>
      </c>
      <c r="B55" s="6" t="s">
        <v>112</v>
      </c>
      <c r="C55" s="7"/>
      <c r="D55" s="283">
        <v>47</v>
      </c>
      <c r="E55" s="284"/>
      <c r="F55" s="283">
        <v>47</v>
      </c>
      <c r="G55" s="286"/>
      <c r="H55" s="286"/>
      <c r="I55" s="284"/>
      <c r="J55" s="285" t="s">
        <v>22</v>
      </c>
      <c r="K55" s="286"/>
      <c r="L55" s="286"/>
      <c r="M55" s="284"/>
    </row>
    <row r="56" spans="1:13" ht="100.5" customHeight="1">
      <c r="A56" s="5" t="s">
        <v>113</v>
      </c>
      <c r="B56" s="6" t="s">
        <v>114</v>
      </c>
      <c r="C56" s="7"/>
      <c r="D56" s="283">
        <v>0</v>
      </c>
      <c r="E56" s="284"/>
      <c r="F56" s="283">
        <v>0</v>
      </c>
      <c r="G56" s="286"/>
      <c r="H56" s="286"/>
      <c r="I56" s="284"/>
      <c r="J56" s="285" t="s">
        <v>22</v>
      </c>
      <c r="K56" s="286"/>
      <c r="L56" s="286"/>
      <c r="M56" s="284"/>
    </row>
    <row r="57" spans="1:13" ht="62.25" customHeight="1">
      <c r="A57" s="5" t="s">
        <v>115</v>
      </c>
      <c r="B57" s="6" t="s">
        <v>116</v>
      </c>
      <c r="C57" s="7"/>
      <c r="D57" s="283">
        <v>0</v>
      </c>
      <c r="E57" s="284"/>
      <c r="F57" s="283">
        <v>0</v>
      </c>
      <c r="G57" s="286"/>
      <c r="H57" s="286"/>
      <c r="I57" s="284"/>
      <c r="J57" s="285" t="s">
        <v>22</v>
      </c>
      <c r="K57" s="286"/>
      <c r="L57" s="286"/>
      <c r="M57" s="284"/>
    </row>
    <row r="58" spans="1:13" ht="50.25" customHeight="1">
      <c r="A58" s="5" t="s">
        <v>117</v>
      </c>
      <c r="B58" s="6" t="s">
        <v>118</v>
      </c>
      <c r="C58" s="7"/>
      <c r="D58" s="283">
        <v>73</v>
      </c>
      <c r="E58" s="284"/>
      <c r="F58" s="283">
        <v>73</v>
      </c>
      <c r="G58" s="286"/>
      <c r="H58" s="286"/>
      <c r="I58" s="284"/>
      <c r="J58" s="285" t="s">
        <v>22</v>
      </c>
      <c r="K58" s="286"/>
      <c r="L58" s="286"/>
      <c r="M58" s="284"/>
    </row>
    <row r="59" spans="1:13" ht="63" customHeight="1">
      <c r="A59" s="5" t="s">
        <v>119</v>
      </c>
      <c r="B59" s="6" t="s">
        <v>120</v>
      </c>
      <c r="C59" s="7"/>
      <c r="D59" s="283">
        <v>0</v>
      </c>
      <c r="E59" s="284"/>
      <c r="F59" s="283">
        <v>0</v>
      </c>
      <c r="G59" s="286"/>
      <c r="H59" s="286"/>
      <c r="I59" s="284"/>
      <c r="J59" s="285" t="s">
        <v>22</v>
      </c>
      <c r="K59" s="286"/>
      <c r="L59" s="286"/>
      <c r="M59" s="284"/>
    </row>
    <row r="60" spans="1:13" ht="68.25" customHeight="1">
      <c r="A60" s="5" t="s">
        <v>121</v>
      </c>
      <c r="B60" s="6" t="s">
        <v>122</v>
      </c>
      <c r="C60" s="7"/>
      <c r="D60" s="283">
        <v>0</v>
      </c>
      <c r="E60" s="284"/>
      <c r="F60" s="283">
        <v>0</v>
      </c>
      <c r="G60" s="286"/>
      <c r="H60" s="286"/>
      <c r="I60" s="284"/>
      <c r="J60" s="285" t="s">
        <v>22</v>
      </c>
      <c r="K60" s="286"/>
      <c r="L60" s="286"/>
      <c r="M60" s="284"/>
    </row>
    <row r="61" spans="1:13" ht="63" customHeight="1">
      <c r="A61" s="5" t="s">
        <v>123</v>
      </c>
      <c r="B61" s="6" t="s">
        <v>124</v>
      </c>
      <c r="C61" s="7"/>
      <c r="D61" s="283">
        <v>0</v>
      </c>
      <c r="E61" s="284"/>
      <c r="F61" s="283">
        <v>0</v>
      </c>
      <c r="G61" s="286"/>
      <c r="H61" s="286"/>
      <c r="I61" s="284"/>
      <c r="J61" s="285" t="s">
        <v>22</v>
      </c>
      <c r="K61" s="286"/>
      <c r="L61" s="286"/>
      <c r="M61" s="284"/>
    </row>
    <row r="62" spans="1:13" ht="58.5" customHeight="1">
      <c r="A62" s="5" t="s">
        <v>125</v>
      </c>
      <c r="B62" s="6" t="s">
        <v>126</v>
      </c>
      <c r="C62" s="7" t="s">
        <v>127</v>
      </c>
      <c r="D62" s="283">
        <v>0</v>
      </c>
      <c r="E62" s="284"/>
      <c r="F62" s="283">
        <v>0</v>
      </c>
      <c r="G62" s="286"/>
      <c r="H62" s="286"/>
      <c r="I62" s="284"/>
      <c r="J62" s="285" t="s">
        <v>22</v>
      </c>
      <c r="K62" s="286"/>
      <c r="L62" s="286"/>
      <c r="M62" s="284"/>
    </row>
    <row r="63" spans="1:13" ht="48.75" customHeight="1">
      <c r="A63" s="5" t="s">
        <v>128</v>
      </c>
      <c r="B63" s="6" t="s">
        <v>129</v>
      </c>
      <c r="C63" s="7"/>
      <c r="D63" s="283">
        <v>0</v>
      </c>
      <c r="E63" s="284"/>
      <c r="F63" s="283">
        <v>0</v>
      </c>
      <c r="G63" s="286"/>
      <c r="H63" s="286"/>
      <c r="I63" s="284"/>
      <c r="J63" s="285" t="s">
        <v>22</v>
      </c>
      <c r="K63" s="286"/>
      <c r="L63" s="286"/>
      <c r="M63" s="284"/>
    </row>
    <row r="64" spans="1:13" ht="144" customHeight="1">
      <c r="A64" s="5" t="s">
        <v>130</v>
      </c>
      <c r="B64" s="6" t="s">
        <v>131</v>
      </c>
      <c r="C64" s="7"/>
      <c r="D64" s="283">
        <v>0</v>
      </c>
      <c r="E64" s="284"/>
      <c r="F64" s="283">
        <v>0</v>
      </c>
      <c r="G64" s="286"/>
      <c r="H64" s="286"/>
      <c r="I64" s="284"/>
      <c r="J64" s="285" t="s">
        <v>22</v>
      </c>
      <c r="K64" s="286"/>
      <c r="L64" s="286"/>
      <c r="M64" s="284"/>
    </row>
    <row r="65" spans="1:13" ht="160.5" customHeight="1">
      <c r="A65" s="5" t="s">
        <v>132</v>
      </c>
      <c r="B65" s="6" t="s">
        <v>133</v>
      </c>
      <c r="C65" s="7"/>
      <c r="D65" s="283">
        <v>0</v>
      </c>
      <c r="E65" s="284"/>
      <c r="F65" s="283">
        <v>0</v>
      </c>
      <c r="G65" s="286"/>
      <c r="H65" s="286"/>
      <c r="I65" s="284"/>
      <c r="J65" s="285" t="s">
        <v>22</v>
      </c>
      <c r="K65" s="286"/>
      <c r="L65" s="286"/>
      <c r="M65" s="284"/>
    </row>
    <row r="66" spans="1:13" ht="49.5" customHeight="1">
      <c r="A66" s="5" t="s">
        <v>134</v>
      </c>
      <c r="B66" s="6" t="s">
        <v>135</v>
      </c>
      <c r="C66" s="7" t="s">
        <v>136</v>
      </c>
      <c r="D66" s="283">
        <v>0</v>
      </c>
      <c r="E66" s="284"/>
      <c r="F66" s="283">
        <v>0</v>
      </c>
      <c r="G66" s="286"/>
      <c r="H66" s="286"/>
      <c r="I66" s="284"/>
      <c r="J66" s="285" t="s">
        <v>22</v>
      </c>
      <c r="K66" s="286"/>
      <c r="L66" s="286"/>
      <c r="M66" s="284"/>
    </row>
    <row r="67" spans="1:13" ht="92.25" customHeight="1">
      <c r="A67" s="5" t="s">
        <v>137</v>
      </c>
      <c r="B67" s="6" t="s">
        <v>138</v>
      </c>
      <c r="C67" s="7"/>
      <c r="D67" s="283">
        <v>0</v>
      </c>
      <c r="E67" s="284"/>
      <c r="F67" s="283">
        <v>0</v>
      </c>
      <c r="G67" s="286"/>
      <c r="H67" s="286"/>
      <c r="I67" s="284"/>
      <c r="J67" s="285" t="s">
        <v>22</v>
      </c>
      <c r="K67" s="286"/>
      <c r="L67" s="286"/>
      <c r="M67" s="284"/>
    </row>
    <row r="68" spans="1:13" ht="24.75" customHeight="1">
      <c r="A68" s="5" t="s">
        <v>139</v>
      </c>
      <c r="B68" s="6" t="s">
        <v>140</v>
      </c>
      <c r="C68" s="7"/>
      <c r="D68" s="283">
        <v>0</v>
      </c>
      <c r="E68" s="284"/>
      <c r="F68" s="283">
        <v>0</v>
      </c>
      <c r="G68" s="286"/>
      <c r="H68" s="286"/>
      <c r="I68" s="284"/>
      <c r="J68" s="285" t="s">
        <v>22</v>
      </c>
      <c r="K68" s="286"/>
      <c r="L68" s="286"/>
      <c r="M68" s="284"/>
    </row>
    <row r="69" spans="1:13" ht="22.5" customHeight="1">
      <c r="A69" s="5" t="s">
        <v>141</v>
      </c>
      <c r="B69" s="6" t="s">
        <v>142</v>
      </c>
      <c r="C69" s="7"/>
      <c r="D69" s="283">
        <v>0</v>
      </c>
      <c r="E69" s="284"/>
      <c r="F69" s="283">
        <v>0</v>
      </c>
      <c r="G69" s="286"/>
      <c r="H69" s="286"/>
      <c r="I69" s="284"/>
      <c r="J69" s="285" t="s">
        <v>22</v>
      </c>
      <c r="K69" s="286"/>
      <c r="L69" s="286"/>
      <c r="M69" s="284"/>
    </row>
    <row r="70" spans="1:13" ht="51.75" customHeight="1">
      <c r="A70" s="5" t="s">
        <v>143</v>
      </c>
      <c r="B70" s="6" t="s">
        <v>144</v>
      </c>
      <c r="C70" s="7"/>
      <c r="D70" s="283">
        <v>0</v>
      </c>
      <c r="E70" s="284"/>
      <c r="F70" s="283">
        <v>0</v>
      </c>
      <c r="G70" s="286"/>
      <c r="H70" s="286"/>
      <c r="I70" s="284"/>
      <c r="J70" s="285" t="s">
        <v>22</v>
      </c>
      <c r="K70" s="286"/>
      <c r="L70" s="286"/>
      <c r="M70" s="284"/>
    </row>
    <row r="71" spans="1:13" ht="126.75" customHeight="1">
      <c r="A71" s="5" t="s">
        <v>145</v>
      </c>
      <c r="B71" s="6" t="s">
        <v>146</v>
      </c>
      <c r="C71" s="7"/>
      <c r="D71" s="283">
        <v>0</v>
      </c>
      <c r="E71" s="284"/>
      <c r="F71" s="283">
        <v>0</v>
      </c>
      <c r="G71" s="286"/>
      <c r="H71" s="286"/>
      <c r="I71" s="284"/>
      <c r="J71" s="285" t="s">
        <v>22</v>
      </c>
      <c r="K71" s="286"/>
      <c r="L71" s="286"/>
      <c r="M71" s="284"/>
    </row>
    <row r="72" spans="1:13" ht="77.25" customHeight="1">
      <c r="A72" s="5" t="s">
        <v>147</v>
      </c>
      <c r="B72" s="6" t="s">
        <v>148</v>
      </c>
      <c r="C72" s="7" t="s">
        <v>149</v>
      </c>
      <c r="D72" s="283">
        <f>D73+D77+D79+D81+D89</f>
        <v>952188.7</v>
      </c>
      <c r="E72" s="284"/>
      <c r="F72" s="283">
        <f>F73+F77+F81</f>
        <v>952188.7</v>
      </c>
      <c r="G72" s="286"/>
      <c r="H72" s="286"/>
      <c r="I72" s="284"/>
      <c r="J72" s="283">
        <f>J75+J89</f>
        <v>151345.9</v>
      </c>
      <c r="K72" s="286"/>
      <c r="L72" s="286"/>
      <c r="M72" s="284"/>
    </row>
    <row r="73" spans="1:13" ht="76.5" customHeight="1">
      <c r="A73" s="5" t="s">
        <v>150</v>
      </c>
      <c r="B73" s="6" t="s">
        <v>151</v>
      </c>
      <c r="C73" s="7" t="s">
        <v>152</v>
      </c>
      <c r="D73" s="283">
        <v>0</v>
      </c>
      <c r="E73" s="284"/>
      <c r="F73" s="283">
        <v>0</v>
      </c>
      <c r="G73" s="286"/>
      <c r="H73" s="286"/>
      <c r="I73" s="284"/>
      <c r="J73" s="285" t="s">
        <v>22</v>
      </c>
      <c r="K73" s="286"/>
      <c r="L73" s="286"/>
      <c r="M73" s="284"/>
    </row>
    <row r="74" spans="1:13" ht="109.5" customHeight="1">
      <c r="A74" s="5" t="s">
        <v>153</v>
      </c>
      <c r="B74" s="6" t="s">
        <v>154</v>
      </c>
      <c r="C74" s="7"/>
      <c r="D74" s="283">
        <v>0</v>
      </c>
      <c r="E74" s="284"/>
      <c r="F74" s="283">
        <v>0</v>
      </c>
      <c r="G74" s="286"/>
      <c r="H74" s="286"/>
      <c r="I74" s="284"/>
      <c r="J74" s="285" t="s">
        <v>22</v>
      </c>
      <c r="K74" s="286"/>
      <c r="L74" s="286"/>
      <c r="M74" s="284"/>
    </row>
    <row r="75" spans="1:13" ht="65.25" customHeight="1">
      <c r="A75" s="5" t="s">
        <v>155</v>
      </c>
      <c r="B75" s="6" t="s">
        <v>156</v>
      </c>
      <c r="C75" s="7" t="s">
        <v>157</v>
      </c>
      <c r="D75" s="283">
        <v>0</v>
      </c>
      <c r="E75" s="284"/>
      <c r="F75" s="285" t="s">
        <v>22</v>
      </c>
      <c r="G75" s="286"/>
      <c r="H75" s="286"/>
      <c r="I75" s="284"/>
      <c r="J75" s="283">
        <v>0</v>
      </c>
      <c r="K75" s="286"/>
      <c r="L75" s="286"/>
      <c r="M75" s="284"/>
    </row>
    <row r="76" spans="1:13" ht="118.5" customHeight="1">
      <c r="A76" s="5" t="s">
        <v>158</v>
      </c>
      <c r="B76" s="6" t="s">
        <v>159</v>
      </c>
      <c r="C76" s="7"/>
      <c r="D76" s="283">
        <v>0</v>
      </c>
      <c r="E76" s="284"/>
      <c r="F76" s="285" t="s">
        <v>22</v>
      </c>
      <c r="G76" s="286"/>
      <c r="H76" s="286"/>
      <c r="I76" s="284"/>
      <c r="J76" s="283">
        <v>0</v>
      </c>
      <c r="K76" s="286"/>
      <c r="L76" s="286"/>
      <c r="M76" s="284"/>
    </row>
    <row r="77" spans="1:13" ht="63" customHeight="1">
      <c r="A77" s="5" t="s">
        <v>160</v>
      </c>
      <c r="B77" s="6" t="s">
        <v>161</v>
      </c>
      <c r="C77" s="7" t="s">
        <v>162</v>
      </c>
      <c r="D77" s="283">
        <v>0</v>
      </c>
      <c r="E77" s="284"/>
      <c r="F77" s="283">
        <v>0</v>
      </c>
      <c r="G77" s="286"/>
      <c r="H77" s="286"/>
      <c r="I77" s="284"/>
      <c r="J77" s="285" t="s">
        <v>22</v>
      </c>
      <c r="K77" s="286"/>
      <c r="L77" s="286"/>
      <c r="M77" s="284"/>
    </row>
    <row r="78" spans="1:13" ht="116.25" customHeight="1">
      <c r="A78" s="5" t="s">
        <v>163</v>
      </c>
      <c r="B78" s="6" t="s">
        <v>164</v>
      </c>
      <c r="C78" s="7"/>
      <c r="D78" s="283">
        <v>0</v>
      </c>
      <c r="E78" s="284"/>
      <c r="F78" s="283">
        <v>0</v>
      </c>
      <c r="G78" s="286"/>
      <c r="H78" s="286"/>
      <c r="I78" s="284"/>
      <c r="J78" s="285" t="s">
        <v>22</v>
      </c>
      <c r="K78" s="286"/>
      <c r="L78" s="286"/>
      <c r="M78" s="284"/>
    </row>
    <row r="79" spans="1:13" ht="70.5" customHeight="1">
      <c r="A79" s="5" t="s">
        <v>165</v>
      </c>
      <c r="B79" s="6" t="s">
        <v>166</v>
      </c>
      <c r="C79" s="7" t="s">
        <v>167</v>
      </c>
      <c r="D79" s="283">
        <v>0</v>
      </c>
      <c r="E79" s="284"/>
      <c r="F79" s="285" t="s">
        <v>22</v>
      </c>
      <c r="G79" s="286"/>
      <c r="H79" s="286"/>
      <c r="I79" s="284"/>
      <c r="J79" s="283">
        <v>0</v>
      </c>
      <c r="K79" s="286"/>
      <c r="L79" s="286"/>
      <c r="M79" s="284"/>
    </row>
    <row r="80" spans="1:13" ht="120.75" customHeight="1">
      <c r="A80" s="5" t="s">
        <v>168</v>
      </c>
      <c r="B80" s="6" t="s">
        <v>169</v>
      </c>
      <c r="C80" s="7"/>
      <c r="D80" s="283">
        <v>0</v>
      </c>
      <c r="E80" s="284"/>
      <c r="F80" s="285" t="s">
        <v>22</v>
      </c>
      <c r="G80" s="286"/>
      <c r="H80" s="286"/>
      <c r="I80" s="284"/>
      <c r="J80" s="283">
        <v>0</v>
      </c>
      <c r="K80" s="286"/>
      <c r="L80" s="286"/>
      <c r="M80" s="284"/>
    </row>
    <row r="81" spans="1:13" ht="84" customHeight="1">
      <c r="A81" s="5" t="s">
        <v>170</v>
      </c>
      <c r="B81" s="6" t="s">
        <v>171</v>
      </c>
      <c r="C81" s="7" t="s">
        <v>172</v>
      </c>
      <c r="D81" s="283">
        <f>D82+D83+D86+D87</f>
        <v>952188.7</v>
      </c>
      <c r="E81" s="284"/>
      <c r="F81" s="283">
        <f>F82+F83+F86+F87</f>
        <v>952188.7</v>
      </c>
      <c r="G81" s="286"/>
      <c r="H81" s="286"/>
      <c r="I81" s="284"/>
      <c r="J81" s="285" t="s">
        <v>22</v>
      </c>
      <c r="K81" s="286"/>
      <c r="L81" s="286"/>
      <c r="M81" s="284"/>
    </row>
    <row r="82" spans="1:13" ht="45.75" customHeight="1">
      <c r="A82" s="5" t="s">
        <v>173</v>
      </c>
      <c r="B82" s="6" t="s">
        <v>174</v>
      </c>
      <c r="C82" s="7"/>
      <c r="D82" s="283">
        <v>952188.7</v>
      </c>
      <c r="E82" s="284"/>
      <c r="F82" s="283">
        <v>952188.7</v>
      </c>
      <c r="G82" s="286"/>
      <c r="H82" s="286"/>
      <c r="I82" s="284"/>
      <c r="J82" s="285" t="s">
        <v>22</v>
      </c>
      <c r="K82" s="286"/>
      <c r="L82" s="286"/>
      <c r="M82" s="284"/>
    </row>
    <row r="83" spans="1:13" ht="68.25" customHeight="1">
      <c r="A83" s="5" t="s">
        <v>175</v>
      </c>
      <c r="B83" s="6" t="s">
        <v>176</v>
      </c>
      <c r="C83" s="7"/>
      <c r="D83" s="283">
        <f>D84+D85</f>
        <v>0</v>
      </c>
      <c r="E83" s="284"/>
      <c r="F83" s="283">
        <f>F84+F85</f>
        <v>0</v>
      </c>
      <c r="G83" s="286"/>
      <c r="H83" s="286"/>
      <c r="I83" s="284"/>
      <c r="J83" s="285" t="s">
        <v>22</v>
      </c>
      <c r="K83" s="286"/>
      <c r="L83" s="286"/>
      <c r="M83" s="284"/>
    </row>
    <row r="84" spans="1:13" ht="123.75" customHeight="1">
      <c r="A84" s="5" t="s">
        <v>177</v>
      </c>
      <c r="B84" s="6" t="s">
        <v>178</v>
      </c>
      <c r="C84" s="7"/>
      <c r="D84" s="283">
        <v>0</v>
      </c>
      <c r="E84" s="284"/>
      <c r="F84" s="283">
        <v>0</v>
      </c>
      <c r="G84" s="286"/>
      <c r="H84" s="286"/>
      <c r="I84" s="284"/>
      <c r="J84" s="285" t="s">
        <v>22</v>
      </c>
      <c r="K84" s="286"/>
      <c r="L84" s="286"/>
      <c r="M84" s="284"/>
    </row>
    <row r="85" spans="1:13" ht="48" customHeight="1">
      <c r="A85" s="5" t="s">
        <v>179</v>
      </c>
      <c r="B85" s="6" t="s">
        <v>180</v>
      </c>
      <c r="C85" s="7"/>
      <c r="D85" s="283">
        <v>0</v>
      </c>
      <c r="E85" s="284"/>
      <c r="F85" s="283">
        <v>0</v>
      </c>
      <c r="G85" s="286"/>
      <c r="H85" s="286"/>
      <c r="I85" s="284"/>
      <c r="J85" s="285" t="s">
        <v>22</v>
      </c>
      <c r="K85" s="286"/>
      <c r="L85" s="286"/>
      <c r="M85" s="284"/>
    </row>
    <row r="86" spans="1:13" ht="48" customHeight="1">
      <c r="A86" s="5" t="s">
        <v>181</v>
      </c>
      <c r="B86" s="6" t="s">
        <v>182</v>
      </c>
      <c r="C86" s="7"/>
      <c r="D86" s="283">
        <v>0</v>
      </c>
      <c r="E86" s="284"/>
      <c r="F86" s="283">
        <v>0</v>
      </c>
      <c r="G86" s="286"/>
      <c r="H86" s="286"/>
      <c r="I86" s="284"/>
      <c r="J86" s="285" t="s">
        <v>22</v>
      </c>
      <c r="K86" s="286"/>
      <c r="L86" s="286"/>
      <c r="M86" s="284"/>
    </row>
    <row r="87" spans="1:13" ht="68.25" customHeight="1">
      <c r="A87" s="5" t="s">
        <v>183</v>
      </c>
      <c r="B87" s="6" t="s">
        <v>184</v>
      </c>
      <c r="C87" s="7"/>
      <c r="D87" s="283">
        <v>0</v>
      </c>
      <c r="E87" s="284"/>
      <c r="F87" s="283">
        <v>0</v>
      </c>
      <c r="G87" s="286"/>
      <c r="H87" s="286"/>
      <c r="I87" s="284"/>
      <c r="J87" s="285" t="s">
        <v>22</v>
      </c>
      <c r="K87" s="286"/>
      <c r="L87" s="286"/>
      <c r="M87" s="284"/>
    </row>
    <row r="88" spans="1:13" ht="66" customHeight="1">
      <c r="A88" s="5" t="s">
        <v>185</v>
      </c>
      <c r="B88" s="6" t="s">
        <v>186</v>
      </c>
      <c r="C88" s="7"/>
      <c r="D88" s="283">
        <v>0</v>
      </c>
      <c r="E88" s="284"/>
      <c r="F88" s="283">
        <v>0</v>
      </c>
      <c r="G88" s="286"/>
      <c r="H88" s="286"/>
      <c r="I88" s="284"/>
      <c r="J88" s="285" t="s">
        <v>22</v>
      </c>
      <c r="K88" s="286"/>
      <c r="L88" s="286"/>
      <c r="M88" s="284"/>
    </row>
    <row r="89" spans="1:13" ht="71.25" customHeight="1">
      <c r="A89" s="5" t="s">
        <v>187</v>
      </c>
      <c r="B89" s="6" t="s">
        <v>188</v>
      </c>
      <c r="C89" s="7" t="s">
        <v>189</v>
      </c>
      <c r="D89" s="283">
        <f>D90+D91</f>
        <v>0</v>
      </c>
      <c r="E89" s="284"/>
      <c r="F89" s="285">
        <v>0</v>
      </c>
      <c r="G89" s="286"/>
      <c r="H89" s="286"/>
      <c r="I89" s="284"/>
      <c r="J89" s="283">
        <v>151345.9</v>
      </c>
      <c r="K89" s="286"/>
      <c r="L89" s="286"/>
      <c r="M89" s="284"/>
    </row>
    <row r="90" spans="1:13" ht="61.5" customHeight="1">
      <c r="A90" s="5" t="s">
        <v>190</v>
      </c>
      <c r="B90" s="6" t="s">
        <v>191</v>
      </c>
      <c r="C90" s="7"/>
      <c r="D90" s="283">
        <v>0</v>
      </c>
      <c r="E90" s="284"/>
      <c r="F90" s="285" t="s">
        <v>22</v>
      </c>
      <c r="G90" s="286"/>
      <c r="H90" s="286"/>
      <c r="I90" s="284"/>
      <c r="J90" s="283">
        <v>151345.9</v>
      </c>
      <c r="K90" s="286"/>
      <c r="L90" s="286"/>
      <c r="M90" s="284"/>
    </row>
    <row r="91" spans="1:13" ht="59.25" customHeight="1">
      <c r="A91" s="5" t="s">
        <v>192</v>
      </c>
      <c r="B91" s="6" t="s">
        <v>193</v>
      </c>
      <c r="C91" s="7"/>
      <c r="D91" s="283">
        <v>0</v>
      </c>
      <c r="E91" s="284"/>
      <c r="F91" s="285" t="s">
        <v>22</v>
      </c>
      <c r="G91" s="286"/>
      <c r="H91" s="286"/>
      <c r="I91" s="284"/>
      <c r="J91" s="283">
        <v>0</v>
      </c>
      <c r="K91" s="286"/>
      <c r="L91" s="286"/>
      <c r="M91" s="284"/>
    </row>
    <row r="92" spans="1:13" ht="65.25" customHeight="1">
      <c r="A92" s="5" t="s">
        <v>194</v>
      </c>
      <c r="B92" s="6" t="s">
        <v>186</v>
      </c>
      <c r="C92" s="7"/>
      <c r="D92" s="283">
        <v>0</v>
      </c>
      <c r="E92" s="284"/>
      <c r="F92" s="285" t="s">
        <v>22</v>
      </c>
      <c r="G92" s="286"/>
      <c r="H92" s="286"/>
      <c r="I92" s="284"/>
      <c r="J92" s="283">
        <v>0</v>
      </c>
      <c r="K92" s="286"/>
      <c r="L92" s="286"/>
      <c r="M92" s="284"/>
    </row>
    <row r="93" spans="1:13" ht="59.25" customHeight="1">
      <c r="A93" s="5" t="s">
        <v>195</v>
      </c>
      <c r="B93" s="6" t="s">
        <v>196</v>
      </c>
      <c r="C93" s="7" t="s">
        <v>197</v>
      </c>
      <c r="D93" s="283">
        <f>D94+D96+D98+D103+D109+D117+D123+D126</f>
        <v>82800</v>
      </c>
      <c r="E93" s="284"/>
      <c r="F93" s="287">
        <f>F96+F98+F103+F109+F117+F120+F126</f>
        <v>82800</v>
      </c>
      <c r="G93" s="286"/>
      <c r="H93" s="286"/>
      <c r="I93" s="284"/>
      <c r="J93" s="283">
        <f>J94+J123+J126</f>
        <v>92153.7</v>
      </c>
      <c r="K93" s="286"/>
      <c r="L93" s="286"/>
      <c r="M93" s="284"/>
    </row>
    <row r="94" spans="1:13" ht="22.5" customHeight="1">
      <c r="A94" s="5" t="s">
        <v>198</v>
      </c>
      <c r="B94" s="6" t="s">
        <v>199</v>
      </c>
      <c r="C94" s="7" t="s">
        <v>200</v>
      </c>
      <c r="D94" s="283">
        <v>0</v>
      </c>
      <c r="E94" s="284"/>
      <c r="F94" s="285" t="s">
        <v>22</v>
      </c>
      <c r="G94" s="286"/>
      <c r="H94" s="286"/>
      <c r="I94" s="284"/>
      <c r="J94" s="283">
        <v>0</v>
      </c>
      <c r="K94" s="286"/>
      <c r="L94" s="286"/>
      <c r="M94" s="284"/>
    </row>
    <row r="95" spans="1:13" ht="62.25" customHeight="1">
      <c r="A95" s="5" t="s">
        <v>201</v>
      </c>
      <c r="B95" s="6" t="s">
        <v>202</v>
      </c>
      <c r="C95" s="7"/>
      <c r="D95" s="283">
        <v>0</v>
      </c>
      <c r="E95" s="284"/>
      <c r="F95" s="285" t="s">
        <v>22</v>
      </c>
      <c r="G95" s="286"/>
      <c r="H95" s="286"/>
      <c r="I95" s="284"/>
      <c r="J95" s="283">
        <v>0</v>
      </c>
      <c r="K95" s="286"/>
      <c r="L95" s="286"/>
      <c r="M95" s="284"/>
    </row>
    <row r="96" spans="1:13" ht="38.25" customHeight="1">
      <c r="A96" s="5" t="s">
        <v>203</v>
      </c>
      <c r="B96" s="6" t="s">
        <v>204</v>
      </c>
      <c r="C96" s="7" t="s">
        <v>205</v>
      </c>
      <c r="D96" s="283">
        <v>0</v>
      </c>
      <c r="E96" s="284"/>
      <c r="F96" s="283">
        <v>0</v>
      </c>
      <c r="G96" s="286"/>
      <c r="H96" s="286"/>
      <c r="I96" s="284"/>
      <c r="J96" s="285" t="s">
        <v>22</v>
      </c>
      <c r="K96" s="286"/>
      <c r="L96" s="286"/>
      <c r="M96" s="284"/>
    </row>
    <row r="97" spans="1:13" ht="67.5" customHeight="1">
      <c r="A97" s="5" t="s">
        <v>206</v>
      </c>
      <c r="B97" s="6" t="s">
        <v>207</v>
      </c>
      <c r="C97" s="7"/>
      <c r="D97" s="283">
        <v>0</v>
      </c>
      <c r="E97" s="284"/>
      <c r="F97" s="283">
        <v>0</v>
      </c>
      <c r="G97" s="286"/>
      <c r="H97" s="286"/>
      <c r="I97" s="284"/>
      <c r="J97" s="285" t="s">
        <v>22</v>
      </c>
      <c r="K97" s="286"/>
      <c r="L97" s="286"/>
      <c r="M97" s="284"/>
    </row>
    <row r="98" spans="1:13" ht="66.75" customHeight="1">
      <c r="A98" s="5" t="s">
        <v>208</v>
      </c>
      <c r="B98" s="6" t="s">
        <v>209</v>
      </c>
      <c r="C98" s="7" t="s">
        <v>210</v>
      </c>
      <c r="D98" s="283">
        <f>D99+D100+D102</f>
        <v>8000</v>
      </c>
      <c r="E98" s="284"/>
      <c r="F98" s="283">
        <f>F99+F100+F101+F102</f>
        <v>8000</v>
      </c>
      <c r="G98" s="286"/>
      <c r="H98" s="286"/>
      <c r="I98" s="284"/>
      <c r="J98" s="285" t="s">
        <v>22</v>
      </c>
      <c r="K98" s="286"/>
      <c r="L98" s="286"/>
      <c r="M98" s="284"/>
    </row>
    <row r="99" spans="1:13" ht="35.25" customHeight="1">
      <c r="A99" s="5" t="s">
        <v>211</v>
      </c>
      <c r="B99" s="6" t="s">
        <v>212</v>
      </c>
      <c r="C99" s="7"/>
      <c r="D99" s="283">
        <v>5000</v>
      </c>
      <c r="E99" s="284"/>
      <c r="F99" s="283">
        <v>5000</v>
      </c>
      <c r="G99" s="286"/>
      <c r="H99" s="286"/>
      <c r="I99" s="284"/>
      <c r="J99" s="285" t="s">
        <v>22</v>
      </c>
      <c r="K99" s="286"/>
      <c r="L99" s="286"/>
      <c r="M99" s="284"/>
    </row>
    <row r="100" spans="1:13" ht="64.5" customHeight="1">
      <c r="A100" s="5" t="s">
        <v>213</v>
      </c>
      <c r="B100" s="6" t="s">
        <v>214</v>
      </c>
      <c r="C100" s="7"/>
      <c r="D100" s="283">
        <v>0</v>
      </c>
      <c r="E100" s="284"/>
      <c r="F100" s="283">
        <v>0</v>
      </c>
      <c r="G100" s="286"/>
      <c r="H100" s="286"/>
      <c r="I100" s="284"/>
      <c r="J100" s="285" t="s">
        <v>22</v>
      </c>
      <c r="K100" s="286"/>
      <c r="L100" s="286"/>
      <c r="M100" s="284"/>
    </row>
    <row r="101" spans="1:13" ht="94.5" customHeight="1">
      <c r="A101" s="5" t="s">
        <v>215</v>
      </c>
      <c r="B101" s="6" t="s">
        <v>216</v>
      </c>
      <c r="C101" s="7"/>
      <c r="D101" s="283">
        <v>0</v>
      </c>
      <c r="E101" s="284"/>
      <c r="F101" s="283">
        <v>0</v>
      </c>
      <c r="G101" s="286"/>
      <c r="H101" s="286"/>
      <c r="I101" s="284"/>
      <c r="J101" s="285" t="s">
        <v>22</v>
      </c>
      <c r="K101" s="286"/>
      <c r="L101" s="286"/>
      <c r="M101" s="284"/>
    </row>
    <row r="102" spans="1:13" ht="42" customHeight="1">
      <c r="A102" s="5" t="s">
        <v>217</v>
      </c>
      <c r="B102" s="6" t="s">
        <v>218</v>
      </c>
      <c r="C102" s="7"/>
      <c r="D102" s="283">
        <v>3000</v>
      </c>
      <c r="E102" s="284"/>
      <c r="F102" s="283">
        <v>3000</v>
      </c>
      <c r="G102" s="286"/>
      <c r="H102" s="286"/>
      <c r="I102" s="284"/>
      <c r="J102" s="285" t="s">
        <v>22</v>
      </c>
      <c r="K102" s="286"/>
      <c r="L102" s="286"/>
      <c r="M102" s="284"/>
    </row>
    <row r="103" spans="1:13" ht="78" customHeight="1">
      <c r="A103" s="5" t="s">
        <v>219</v>
      </c>
      <c r="B103" s="6" t="s">
        <v>220</v>
      </c>
      <c r="C103" s="7" t="s">
        <v>221</v>
      </c>
      <c r="D103" s="283">
        <v>0</v>
      </c>
      <c r="E103" s="284"/>
      <c r="F103" s="283">
        <v>0</v>
      </c>
      <c r="G103" s="286"/>
      <c r="H103" s="286"/>
      <c r="I103" s="284"/>
      <c r="J103" s="285" t="s">
        <v>22</v>
      </c>
      <c r="K103" s="286"/>
      <c r="L103" s="286"/>
      <c r="M103" s="284"/>
    </row>
    <row r="104" spans="1:13" ht="157.5" customHeight="1">
      <c r="A104" s="5" t="s">
        <v>222</v>
      </c>
      <c r="B104" s="6" t="s">
        <v>223</v>
      </c>
      <c r="C104" s="7"/>
      <c r="D104" s="283">
        <v>0</v>
      </c>
      <c r="E104" s="284"/>
      <c r="F104" s="283">
        <v>0</v>
      </c>
      <c r="G104" s="286"/>
      <c r="H104" s="286"/>
      <c r="I104" s="284"/>
      <c r="J104" s="285" t="s">
        <v>22</v>
      </c>
      <c r="K104" s="286"/>
      <c r="L104" s="286"/>
      <c r="M104" s="284"/>
    </row>
    <row r="105" spans="1:13" ht="88.5" customHeight="1">
      <c r="A105" s="5" t="s">
        <v>224</v>
      </c>
      <c r="B105" s="6" t="s">
        <v>225</v>
      </c>
      <c r="C105" s="7"/>
      <c r="D105" s="283">
        <v>0</v>
      </c>
      <c r="E105" s="284"/>
      <c r="F105" s="283">
        <v>0</v>
      </c>
      <c r="G105" s="286"/>
      <c r="H105" s="286"/>
      <c r="I105" s="284"/>
      <c r="J105" s="285" t="s">
        <v>22</v>
      </c>
      <c r="K105" s="286"/>
      <c r="L105" s="286"/>
      <c r="M105" s="284"/>
    </row>
    <row r="106" spans="1:13">
      <c r="A106" s="5" t="s">
        <v>226</v>
      </c>
      <c r="B106" s="6" t="s">
        <v>227</v>
      </c>
      <c r="C106" s="7"/>
      <c r="D106" s="283">
        <v>0</v>
      </c>
      <c r="E106" s="284"/>
      <c r="F106" s="283">
        <v>0</v>
      </c>
      <c r="G106" s="286"/>
      <c r="H106" s="286"/>
      <c r="I106" s="284"/>
      <c r="J106" s="285" t="s">
        <v>22</v>
      </c>
      <c r="K106" s="286"/>
      <c r="L106" s="286"/>
      <c r="M106" s="284"/>
    </row>
    <row r="107" spans="1:13" ht="37.5" customHeight="1">
      <c r="A107" s="5" t="s">
        <v>228</v>
      </c>
      <c r="B107" s="6" t="s">
        <v>229</v>
      </c>
      <c r="C107" s="7"/>
      <c r="D107" s="283">
        <v>0</v>
      </c>
      <c r="E107" s="284"/>
      <c r="F107" s="283">
        <v>0</v>
      </c>
      <c r="G107" s="286"/>
      <c r="H107" s="286"/>
      <c r="I107" s="284"/>
      <c r="J107" s="285" t="s">
        <v>22</v>
      </c>
      <c r="K107" s="286"/>
      <c r="L107" s="286"/>
      <c r="M107" s="284"/>
    </row>
    <row r="108" spans="1:13" ht="53.25" customHeight="1">
      <c r="A108" s="5" t="s">
        <v>230</v>
      </c>
      <c r="B108" s="6" t="s">
        <v>231</v>
      </c>
      <c r="C108" s="7"/>
      <c r="D108" s="283">
        <v>0</v>
      </c>
      <c r="E108" s="284"/>
      <c r="F108" s="283">
        <v>0</v>
      </c>
      <c r="G108" s="286"/>
      <c r="H108" s="286"/>
      <c r="I108" s="284"/>
      <c r="J108" s="285" t="s">
        <v>22</v>
      </c>
      <c r="K108" s="286"/>
      <c r="L108" s="286"/>
      <c r="M108" s="284"/>
    </row>
    <row r="109" spans="1:13" ht="46.5" customHeight="1">
      <c r="A109" s="5" t="s">
        <v>232</v>
      </c>
      <c r="B109" s="6" t="s">
        <v>233</v>
      </c>
      <c r="C109" s="7" t="s">
        <v>234</v>
      </c>
      <c r="D109" s="283">
        <f>D110+D116</f>
        <v>73300</v>
      </c>
      <c r="E109" s="284"/>
      <c r="F109" s="283">
        <f>F110+F116</f>
        <v>73300</v>
      </c>
      <c r="G109" s="286"/>
      <c r="H109" s="286"/>
      <c r="I109" s="284"/>
      <c r="J109" s="285" t="s">
        <v>22</v>
      </c>
      <c r="K109" s="286"/>
      <c r="L109" s="286"/>
      <c r="M109" s="284"/>
    </row>
    <row r="110" spans="1:13">
      <c r="A110" s="5" t="s">
        <v>235</v>
      </c>
      <c r="B110" s="6" t="s">
        <v>236</v>
      </c>
      <c r="C110" s="7"/>
      <c r="D110" s="283">
        <f>D111+D112+D114+D115</f>
        <v>68300</v>
      </c>
      <c r="E110" s="284"/>
      <c r="F110" s="283">
        <f>F111+F112+F113+F114+F115</f>
        <v>68300</v>
      </c>
      <c r="G110" s="286"/>
      <c r="H110" s="286"/>
      <c r="I110" s="284"/>
      <c r="J110" s="285" t="s">
        <v>22</v>
      </c>
      <c r="K110" s="286"/>
      <c r="L110" s="286"/>
      <c r="M110" s="284"/>
    </row>
    <row r="111" spans="1:13" ht="48" customHeight="1">
      <c r="A111" s="5" t="s">
        <v>237</v>
      </c>
      <c r="B111" s="6" t="s">
        <v>238</v>
      </c>
      <c r="C111" s="7"/>
      <c r="D111" s="283">
        <v>300</v>
      </c>
      <c r="E111" s="284"/>
      <c r="F111" s="283">
        <v>300</v>
      </c>
      <c r="G111" s="286"/>
      <c r="H111" s="286"/>
      <c r="I111" s="284"/>
      <c r="J111" s="285" t="s">
        <v>22</v>
      </c>
      <c r="K111" s="286"/>
      <c r="L111" s="286"/>
      <c r="M111" s="284"/>
    </row>
    <row r="112" spans="1:13" ht="48.75" customHeight="1">
      <c r="A112" s="5" t="s">
        <v>239</v>
      </c>
      <c r="B112" s="6" t="s">
        <v>240</v>
      </c>
      <c r="C112" s="7"/>
      <c r="D112" s="283">
        <v>0</v>
      </c>
      <c r="E112" s="284"/>
      <c r="F112" s="283">
        <v>0</v>
      </c>
      <c r="G112" s="286"/>
      <c r="H112" s="286"/>
      <c r="I112" s="284"/>
      <c r="J112" s="285" t="s">
        <v>22</v>
      </c>
      <c r="K112" s="286"/>
      <c r="L112" s="286"/>
      <c r="M112" s="284"/>
    </row>
    <row r="113" spans="1:13" ht="51" customHeight="1">
      <c r="A113" s="5" t="s">
        <v>241</v>
      </c>
      <c r="B113" s="6" t="s">
        <v>242</v>
      </c>
      <c r="C113" s="7"/>
      <c r="D113" s="283">
        <v>0</v>
      </c>
      <c r="E113" s="284"/>
      <c r="F113" s="283">
        <v>0</v>
      </c>
      <c r="G113" s="286"/>
      <c r="H113" s="286"/>
      <c r="I113" s="284"/>
      <c r="J113" s="285" t="s">
        <v>22</v>
      </c>
      <c r="K113" s="286"/>
      <c r="L113" s="286"/>
      <c r="M113" s="284"/>
    </row>
    <row r="114" spans="1:13">
      <c r="A114" s="5" t="s">
        <v>243</v>
      </c>
      <c r="B114" s="6" t="s">
        <v>244</v>
      </c>
      <c r="C114" s="7"/>
      <c r="D114" s="283">
        <v>28000</v>
      </c>
      <c r="E114" s="284"/>
      <c r="F114" s="283">
        <v>28000</v>
      </c>
      <c r="G114" s="286"/>
      <c r="H114" s="286"/>
      <c r="I114" s="284"/>
      <c r="J114" s="285" t="s">
        <v>22</v>
      </c>
      <c r="K114" s="286"/>
      <c r="L114" s="286"/>
      <c r="M114" s="284"/>
    </row>
    <row r="115" spans="1:13" ht="60" customHeight="1">
      <c r="A115" s="5" t="s">
        <v>241</v>
      </c>
      <c r="B115" s="6" t="s">
        <v>245</v>
      </c>
      <c r="C115" s="7"/>
      <c r="D115" s="292">
        <v>40000</v>
      </c>
      <c r="E115" s="293"/>
      <c r="F115" s="292">
        <v>40000</v>
      </c>
      <c r="G115" s="294"/>
      <c r="H115" s="294"/>
      <c r="I115" s="293"/>
      <c r="J115" s="285" t="s">
        <v>22</v>
      </c>
      <c r="K115" s="286"/>
      <c r="L115" s="286"/>
      <c r="M115" s="284"/>
    </row>
    <row r="116" spans="1:13" ht="72" customHeight="1">
      <c r="A116" s="5" t="s">
        <v>246</v>
      </c>
      <c r="B116" s="6" t="s">
        <v>247</v>
      </c>
      <c r="C116" s="7"/>
      <c r="D116" s="283">
        <v>5000</v>
      </c>
      <c r="E116" s="284"/>
      <c r="F116" s="283">
        <v>5000</v>
      </c>
      <c r="G116" s="286"/>
      <c r="H116" s="286"/>
      <c r="I116" s="284"/>
      <c r="J116" s="285" t="s">
        <v>22</v>
      </c>
      <c r="K116" s="286"/>
      <c r="L116" s="286"/>
      <c r="M116" s="284"/>
    </row>
    <row r="117" spans="1:13" ht="61.5" customHeight="1">
      <c r="A117" s="5" t="s">
        <v>248</v>
      </c>
      <c r="B117" s="6" t="s">
        <v>249</v>
      </c>
      <c r="C117" s="7" t="s">
        <v>250</v>
      </c>
      <c r="D117" s="283">
        <f>D118+D119</f>
        <v>0</v>
      </c>
      <c r="E117" s="284"/>
      <c r="F117" s="283">
        <f>F118+F119</f>
        <v>0</v>
      </c>
      <c r="G117" s="286"/>
      <c r="H117" s="286"/>
      <c r="I117" s="284"/>
      <c r="J117" s="285" t="s">
        <v>22</v>
      </c>
      <c r="K117" s="286"/>
      <c r="L117" s="286"/>
      <c r="M117" s="284"/>
    </row>
    <row r="118" spans="1:13" ht="83.25" customHeight="1">
      <c r="A118" s="5" t="s">
        <v>251</v>
      </c>
      <c r="B118" s="6" t="s">
        <v>252</v>
      </c>
      <c r="C118" s="7"/>
      <c r="D118" s="283">
        <v>0</v>
      </c>
      <c r="E118" s="284"/>
      <c r="F118" s="283">
        <v>0</v>
      </c>
      <c r="G118" s="286"/>
      <c r="H118" s="286"/>
      <c r="I118" s="284"/>
      <c r="J118" s="285" t="s">
        <v>22</v>
      </c>
      <c r="K118" s="286"/>
      <c r="L118" s="286"/>
      <c r="M118" s="284"/>
    </row>
    <row r="119" spans="1:13" ht="78.75" customHeight="1">
      <c r="A119" s="5" t="s">
        <v>253</v>
      </c>
      <c r="B119" s="6" t="s">
        <v>254</v>
      </c>
      <c r="C119" s="7"/>
      <c r="D119" s="283">
        <v>0</v>
      </c>
      <c r="E119" s="284"/>
      <c r="F119" s="283">
        <v>0</v>
      </c>
      <c r="G119" s="286"/>
      <c r="H119" s="286"/>
      <c r="I119" s="284"/>
      <c r="J119" s="285" t="s">
        <v>22</v>
      </c>
      <c r="K119" s="286"/>
      <c r="L119" s="286"/>
      <c r="M119" s="284"/>
    </row>
    <row r="120" spans="1:13" ht="52.5" customHeight="1">
      <c r="A120" s="5" t="s">
        <v>255</v>
      </c>
      <c r="B120" s="6" t="s">
        <v>256</v>
      </c>
      <c r="C120" s="7" t="s">
        <v>257</v>
      </c>
      <c r="D120" s="283">
        <f>D121+D122</f>
        <v>0</v>
      </c>
      <c r="E120" s="284"/>
      <c r="F120" s="283">
        <f>F121+F122</f>
        <v>0</v>
      </c>
      <c r="G120" s="286"/>
      <c r="H120" s="286"/>
      <c r="I120" s="284"/>
      <c r="J120" s="285" t="s">
        <v>22</v>
      </c>
      <c r="K120" s="286"/>
      <c r="L120" s="286"/>
      <c r="M120" s="284"/>
    </row>
    <row r="121" spans="1:13" ht="45" customHeight="1">
      <c r="A121" s="5" t="s">
        <v>258</v>
      </c>
      <c r="B121" s="6" t="s">
        <v>259</v>
      </c>
      <c r="C121" s="7"/>
      <c r="D121" s="283">
        <v>0</v>
      </c>
      <c r="E121" s="284"/>
      <c r="F121" s="283">
        <v>0</v>
      </c>
      <c r="G121" s="286"/>
      <c r="H121" s="286"/>
      <c r="I121" s="284"/>
      <c r="J121" s="285" t="s">
        <v>22</v>
      </c>
      <c r="K121" s="286"/>
      <c r="L121" s="286"/>
      <c r="M121" s="284"/>
    </row>
    <row r="122" spans="1:13" ht="183" customHeight="1">
      <c r="A122" s="5" t="s">
        <v>260</v>
      </c>
      <c r="B122" s="6" t="s">
        <v>261</v>
      </c>
      <c r="C122" s="7"/>
      <c r="D122" s="283">
        <v>0</v>
      </c>
      <c r="E122" s="284"/>
      <c r="F122" s="283">
        <v>0</v>
      </c>
      <c r="G122" s="286"/>
      <c r="H122" s="286"/>
      <c r="I122" s="284"/>
      <c r="J122" s="285" t="s">
        <v>22</v>
      </c>
      <c r="K122" s="286"/>
      <c r="L122" s="286"/>
      <c r="M122" s="284"/>
    </row>
    <row r="123" spans="1:13" ht="60.75" customHeight="1">
      <c r="A123" s="5" t="s">
        <v>262</v>
      </c>
      <c r="B123" s="6" t="s">
        <v>263</v>
      </c>
      <c r="C123" s="7" t="s">
        <v>264</v>
      </c>
      <c r="D123" s="283">
        <f>D124+D125</f>
        <v>0</v>
      </c>
      <c r="E123" s="284"/>
      <c r="F123" s="285" t="s">
        <v>22</v>
      </c>
      <c r="G123" s="286"/>
      <c r="H123" s="286"/>
      <c r="I123" s="284"/>
      <c r="J123" s="283">
        <f>J124+J125</f>
        <v>0</v>
      </c>
      <c r="K123" s="286"/>
      <c r="L123" s="286"/>
      <c r="M123" s="284"/>
    </row>
    <row r="124" spans="1:13" ht="69.75" customHeight="1">
      <c r="A124" s="5" t="s">
        <v>265</v>
      </c>
      <c r="B124" s="6" t="s">
        <v>266</v>
      </c>
      <c r="C124" s="7"/>
      <c r="D124" s="283">
        <v>0</v>
      </c>
      <c r="E124" s="284"/>
      <c r="F124" s="285" t="s">
        <v>22</v>
      </c>
      <c r="G124" s="286"/>
      <c r="H124" s="286"/>
      <c r="I124" s="284"/>
      <c r="J124" s="283">
        <v>0</v>
      </c>
      <c r="K124" s="286"/>
      <c r="L124" s="286"/>
      <c r="M124" s="284"/>
    </row>
    <row r="125" spans="1:13" ht="101.25" customHeight="1">
      <c r="A125" s="5" t="s">
        <v>267</v>
      </c>
      <c r="B125" s="6" t="s">
        <v>268</v>
      </c>
      <c r="C125" s="7"/>
      <c r="D125" s="283">
        <v>0</v>
      </c>
      <c r="E125" s="284"/>
      <c r="F125" s="285" t="s">
        <v>22</v>
      </c>
      <c r="G125" s="286"/>
      <c r="H125" s="286"/>
      <c r="I125" s="284"/>
      <c r="J125" s="283">
        <v>0</v>
      </c>
      <c r="K125" s="286"/>
      <c r="L125" s="286"/>
      <c r="M125" s="284"/>
    </row>
    <row r="126" spans="1:13" ht="48" customHeight="1">
      <c r="A126" s="5" t="s">
        <v>269</v>
      </c>
      <c r="B126" s="6" t="s">
        <v>270</v>
      </c>
      <c r="C126" s="7" t="s">
        <v>271</v>
      </c>
      <c r="D126" s="287">
        <v>1500</v>
      </c>
      <c r="E126" s="288"/>
      <c r="F126" s="283">
        <f>F129</f>
        <v>1500</v>
      </c>
      <c r="G126" s="286"/>
      <c r="H126" s="286"/>
      <c r="I126" s="284"/>
      <c r="J126" s="289">
        <f>J127+J128</f>
        <v>92153.7</v>
      </c>
      <c r="K126" s="290"/>
      <c r="L126" s="290"/>
      <c r="M126" s="291"/>
    </row>
    <row r="127" spans="1:13" ht="52.5" customHeight="1">
      <c r="A127" s="5" t="s">
        <v>272</v>
      </c>
      <c r="B127" s="6" t="s">
        <v>273</v>
      </c>
      <c r="C127" s="7"/>
      <c r="D127" s="283">
        <v>0</v>
      </c>
      <c r="E127" s="284"/>
      <c r="F127" s="285" t="s">
        <v>22</v>
      </c>
      <c r="G127" s="286"/>
      <c r="H127" s="286"/>
      <c r="I127" s="284"/>
      <c r="J127" s="283">
        <v>0</v>
      </c>
      <c r="K127" s="286"/>
      <c r="L127" s="286"/>
      <c r="M127" s="284"/>
    </row>
    <row r="128" spans="1:13" ht="57" customHeight="1">
      <c r="A128" s="5" t="s">
        <v>274</v>
      </c>
      <c r="B128" s="6" t="s">
        <v>275</v>
      </c>
      <c r="C128" s="7"/>
      <c r="D128" s="283">
        <v>92153.7</v>
      </c>
      <c r="E128" s="284"/>
      <c r="F128" s="285" t="s">
        <v>22</v>
      </c>
      <c r="G128" s="286"/>
      <c r="H128" s="286"/>
      <c r="I128" s="284"/>
      <c r="J128" s="283">
        <v>92153.7</v>
      </c>
      <c r="K128" s="286"/>
      <c r="L128" s="286"/>
      <c r="M128" s="284"/>
    </row>
    <row r="129" spans="1:13" ht="62.25" customHeight="1">
      <c r="A129" s="5" t="s">
        <v>276</v>
      </c>
      <c r="B129" s="6" t="s">
        <v>277</v>
      </c>
      <c r="C129" s="7"/>
      <c r="D129" s="283">
        <v>1500</v>
      </c>
      <c r="E129" s="284"/>
      <c r="F129" s="283">
        <v>1500</v>
      </c>
      <c r="G129" s="286"/>
      <c r="H129" s="286"/>
      <c r="I129" s="284"/>
      <c r="J129" s="285" t="s">
        <v>22</v>
      </c>
      <c r="K129" s="286"/>
      <c r="L129" s="286"/>
      <c r="M129" s="284"/>
    </row>
    <row r="132" spans="1:13" s="205" customFormat="1"/>
    <row r="133" spans="1:13" s="205" customFormat="1"/>
    <row r="134" spans="1:13" s="205" customFormat="1"/>
    <row r="135" spans="1:13" s="205" customFormat="1"/>
    <row r="136" spans="1:13" s="205" customFormat="1"/>
    <row r="137" spans="1:13" s="205" customFormat="1"/>
    <row r="138" spans="1:13" s="205" customFormat="1"/>
    <row r="139" spans="1:13" s="205" customFormat="1"/>
    <row r="153" spans="16:16">
      <c r="P153" t="s">
        <v>1206</v>
      </c>
    </row>
  </sheetData>
  <mergeCells count="372">
    <mergeCell ref="A1:L1"/>
    <mergeCell ref="I3:J5"/>
    <mergeCell ref="A4:G4"/>
    <mergeCell ref="A7:A8"/>
    <mergeCell ref="B7:B8"/>
    <mergeCell ref="C7:C8"/>
    <mergeCell ref="D7:E8"/>
    <mergeCell ref="F8:I8"/>
    <mergeCell ref="J8:M8"/>
    <mergeCell ref="B2:F2"/>
    <mergeCell ref="F7:M7"/>
    <mergeCell ref="D12:E12"/>
    <mergeCell ref="F12:I12"/>
    <mergeCell ref="J12:M12"/>
    <mergeCell ref="D13:E13"/>
    <mergeCell ref="F13:I13"/>
    <mergeCell ref="J13:M13"/>
    <mergeCell ref="D10:E10"/>
    <mergeCell ref="F10:I10"/>
    <mergeCell ref="J10:M10"/>
    <mergeCell ref="D11:E11"/>
    <mergeCell ref="F11:I11"/>
    <mergeCell ref="J11:M11"/>
    <mergeCell ref="D16:E16"/>
    <mergeCell ref="F16:I16"/>
    <mergeCell ref="J16:M16"/>
    <mergeCell ref="D17:E17"/>
    <mergeCell ref="F17:I17"/>
    <mergeCell ref="J17:M17"/>
    <mergeCell ref="D14:E14"/>
    <mergeCell ref="F14:I14"/>
    <mergeCell ref="J14:M14"/>
    <mergeCell ref="D15:E15"/>
    <mergeCell ref="F15:I15"/>
    <mergeCell ref="J15:M15"/>
    <mergeCell ref="D20:E20"/>
    <mergeCell ref="F20:I20"/>
    <mergeCell ref="J20:M20"/>
    <mergeCell ref="D21:E21"/>
    <mergeCell ref="F21:I21"/>
    <mergeCell ref="J21:M21"/>
    <mergeCell ref="D18:E18"/>
    <mergeCell ref="F18:I18"/>
    <mergeCell ref="J18:M18"/>
    <mergeCell ref="D19:E19"/>
    <mergeCell ref="F19:I19"/>
    <mergeCell ref="J19:M19"/>
    <mergeCell ref="D24:E24"/>
    <mergeCell ref="F24:I24"/>
    <mergeCell ref="J24:M24"/>
    <mergeCell ref="D25:E25"/>
    <mergeCell ref="F25:I25"/>
    <mergeCell ref="J25:M25"/>
    <mergeCell ref="D22:E22"/>
    <mergeCell ref="F22:I22"/>
    <mergeCell ref="J22:M22"/>
    <mergeCell ref="D23:E23"/>
    <mergeCell ref="F23:I23"/>
    <mergeCell ref="J23:M23"/>
    <mergeCell ref="D28:E28"/>
    <mergeCell ref="F28:I28"/>
    <mergeCell ref="J28:M28"/>
    <mergeCell ref="D29:E29"/>
    <mergeCell ref="F29:I29"/>
    <mergeCell ref="J29:M29"/>
    <mergeCell ref="D26:E26"/>
    <mergeCell ref="F26:I26"/>
    <mergeCell ref="J26:M26"/>
    <mergeCell ref="D27:E27"/>
    <mergeCell ref="F27:I27"/>
    <mergeCell ref="J27:M27"/>
    <mergeCell ref="D32:E32"/>
    <mergeCell ref="F32:I32"/>
    <mergeCell ref="J32:M32"/>
    <mergeCell ref="D33:E33"/>
    <mergeCell ref="F33:I33"/>
    <mergeCell ref="J33:M33"/>
    <mergeCell ref="D30:E30"/>
    <mergeCell ref="F30:I30"/>
    <mergeCell ref="J30:M30"/>
    <mergeCell ref="D31:E31"/>
    <mergeCell ref="F31:I31"/>
    <mergeCell ref="J31:M31"/>
    <mergeCell ref="D36:E36"/>
    <mergeCell ref="F36:I36"/>
    <mergeCell ref="J36:M36"/>
    <mergeCell ref="D37:E37"/>
    <mergeCell ref="F37:I37"/>
    <mergeCell ref="J37:M37"/>
    <mergeCell ref="D34:E34"/>
    <mergeCell ref="F34:I34"/>
    <mergeCell ref="J34:M34"/>
    <mergeCell ref="D35:E35"/>
    <mergeCell ref="F35:I35"/>
    <mergeCell ref="J35:M35"/>
    <mergeCell ref="D40:E40"/>
    <mergeCell ref="F40:I40"/>
    <mergeCell ref="J40:M40"/>
    <mergeCell ref="D41:E41"/>
    <mergeCell ref="F41:I41"/>
    <mergeCell ref="J41:M41"/>
    <mergeCell ref="D38:E38"/>
    <mergeCell ref="F38:I38"/>
    <mergeCell ref="J38:M38"/>
    <mergeCell ref="D39:E39"/>
    <mergeCell ref="F39:I39"/>
    <mergeCell ref="J39:M39"/>
    <mergeCell ref="D44:E44"/>
    <mergeCell ref="F44:I44"/>
    <mergeCell ref="J44:M44"/>
    <mergeCell ref="D45:E45"/>
    <mergeCell ref="F45:I45"/>
    <mergeCell ref="J45:M45"/>
    <mergeCell ref="D42:E42"/>
    <mergeCell ref="F42:I42"/>
    <mergeCell ref="J42:M42"/>
    <mergeCell ref="D43:E43"/>
    <mergeCell ref="F43:I43"/>
    <mergeCell ref="J43:M43"/>
    <mergeCell ref="D48:E48"/>
    <mergeCell ref="F48:I48"/>
    <mergeCell ref="J48:M48"/>
    <mergeCell ref="D49:E49"/>
    <mergeCell ref="F49:I49"/>
    <mergeCell ref="J49:M49"/>
    <mergeCell ref="D46:E46"/>
    <mergeCell ref="F46:I46"/>
    <mergeCell ref="J46:M46"/>
    <mergeCell ref="D47:E47"/>
    <mergeCell ref="F47:I47"/>
    <mergeCell ref="J47:M47"/>
    <mergeCell ref="D52:E52"/>
    <mergeCell ref="F52:I52"/>
    <mergeCell ref="J52:M52"/>
    <mergeCell ref="D53:E53"/>
    <mergeCell ref="F53:I53"/>
    <mergeCell ref="J53:M53"/>
    <mergeCell ref="D50:E50"/>
    <mergeCell ref="F50:I50"/>
    <mergeCell ref="J50:M50"/>
    <mergeCell ref="D51:E51"/>
    <mergeCell ref="F51:I51"/>
    <mergeCell ref="J51:M51"/>
    <mergeCell ref="D56:E56"/>
    <mergeCell ref="F56:I56"/>
    <mergeCell ref="J56:M56"/>
    <mergeCell ref="D57:E57"/>
    <mergeCell ref="F57:I57"/>
    <mergeCell ref="J57:M57"/>
    <mergeCell ref="D54:E54"/>
    <mergeCell ref="F54:I54"/>
    <mergeCell ref="J54:M54"/>
    <mergeCell ref="D55:E55"/>
    <mergeCell ref="F55:I55"/>
    <mergeCell ref="J55:M55"/>
    <mergeCell ref="D60:E60"/>
    <mergeCell ref="F60:I60"/>
    <mergeCell ref="J60:M60"/>
    <mergeCell ref="D61:E61"/>
    <mergeCell ref="F61:I61"/>
    <mergeCell ref="J61:M61"/>
    <mergeCell ref="D58:E58"/>
    <mergeCell ref="F58:I58"/>
    <mergeCell ref="J58:M58"/>
    <mergeCell ref="D59:E59"/>
    <mergeCell ref="F59:I59"/>
    <mergeCell ref="J59:M59"/>
    <mergeCell ref="D64:E64"/>
    <mergeCell ref="F64:I64"/>
    <mergeCell ref="J64:M64"/>
    <mergeCell ref="D65:E65"/>
    <mergeCell ref="F65:I65"/>
    <mergeCell ref="J65:M65"/>
    <mergeCell ref="D62:E62"/>
    <mergeCell ref="F62:I62"/>
    <mergeCell ref="J62:M62"/>
    <mergeCell ref="D63:E63"/>
    <mergeCell ref="F63:I63"/>
    <mergeCell ref="J63:M63"/>
    <mergeCell ref="D68:E68"/>
    <mergeCell ref="F68:I68"/>
    <mergeCell ref="J68:M68"/>
    <mergeCell ref="D69:E69"/>
    <mergeCell ref="F69:I69"/>
    <mergeCell ref="J69:M69"/>
    <mergeCell ref="D66:E66"/>
    <mergeCell ref="F66:I66"/>
    <mergeCell ref="J66:M66"/>
    <mergeCell ref="D67:E67"/>
    <mergeCell ref="F67:I67"/>
    <mergeCell ref="J67:M67"/>
    <mergeCell ref="D72:E72"/>
    <mergeCell ref="F72:I72"/>
    <mergeCell ref="J72:M72"/>
    <mergeCell ref="D73:E73"/>
    <mergeCell ref="F73:I73"/>
    <mergeCell ref="J73:M73"/>
    <mergeCell ref="D70:E70"/>
    <mergeCell ref="F70:I70"/>
    <mergeCell ref="J70:M70"/>
    <mergeCell ref="D71:E71"/>
    <mergeCell ref="F71:I71"/>
    <mergeCell ref="J71:M71"/>
    <mergeCell ref="D76:E76"/>
    <mergeCell ref="F76:I76"/>
    <mergeCell ref="J76:M76"/>
    <mergeCell ref="D77:E77"/>
    <mergeCell ref="F77:I77"/>
    <mergeCell ref="J77:M77"/>
    <mergeCell ref="D74:E74"/>
    <mergeCell ref="F74:I74"/>
    <mergeCell ref="J74:M74"/>
    <mergeCell ref="D75:E75"/>
    <mergeCell ref="F75:I75"/>
    <mergeCell ref="J75:M75"/>
    <mergeCell ref="D80:E80"/>
    <mergeCell ref="F80:I80"/>
    <mergeCell ref="J80:M80"/>
    <mergeCell ref="D81:E81"/>
    <mergeCell ref="F81:I81"/>
    <mergeCell ref="J81:M81"/>
    <mergeCell ref="D78:E78"/>
    <mergeCell ref="F78:I78"/>
    <mergeCell ref="J78:M78"/>
    <mergeCell ref="D79:E79"/>
    <mergeCell ref="F79:I79"/>
    <mergeCell ref="J79:M79"/>
    <mergeCell ref="D84:E84"/>
    <mergeCell ref="F84:I84"/>
    <mergeCell ref="J84:M84"/>
    <mergeCell ref="D85:E85"/>
    <mergeCell ref="F85:I85"/>
    <mergeCell ref="J85:M85"/>
    <mergeCell ref="D82:E82"/>
    <mergeCell ref="F82:I82"/>
    <mergeCell ref="J82:M82"/>
    <mergeCell ref="D83:E83"/>
    <mergeCell ref="F83:I83"/>
    <mergeCell ref="J83:M83"/>
    <mergeCell ref="D88:E88"/>
    <mergeCell ref="F88:I88"/>
    <mergeCell ref="J88:M88"/>
    <mergeCell ref="D89:E89"/>
    <mergeCell ref="F89:I89"/>
    <mergeCell ref="J89:M89"/>
    <mergeCell ref="D86:E86"/>
    <mergeCell ref="F86:I86"/>
    <mergeCell ref="J86:M86"/>
    <mergeCell ref="D87:E87"/>
    <mergeCell ref="F87:I87"/>
    <mergeCell ref="J87:M87"/>
    <mergeCell ref="D92:E92"/>
    <mergeCell ref="F92:I92"/>
    <mergeCell ref="J92:M92"/>
    <mergeCell ref="D93:E93"/>
    <mergeCell ref="F93:I93"/>
    <mergeCell ref="J93:M93"/>
    <mergeCell ref="D90:E90"/>
    <mergeCell ref="F90:I90"/>
    <mergeCell ref="J90:M90"/>
    <mergeCell ref="D91:E91"/>
    <mergeCell ref="F91:I91"/>
    <mergeCell ref="J91:M91"/>
    <mergeCell ref="D96:E96"/>
    <mergeCell ref="F96:I96"/>
    <mergeCell ref="J96:M96"/>
    <mergeCell ref="D97:E97"/>
    <mergeCell ref="F97:I97"/>
    <mergeCell ref="J97:M97"/>
    <mergeCell ref="D94:E94"/>
    <mergeCell ref="F94:I94"/>
    <mergeCell ref="J94:M94"/>
    <mergeCell ref="D95:E95"/>
    <mergeCell ref="F95:I95"/>
    <mergeCell ref="J95:M95"/>
    <mergeCell ref="D100:E100"/>
    <mergeCell ref="F100:I100"/>
    <mergeCell ref="J100:M100"/>
    <mergeCell ref="D101:E101"/>
    <mergeCell ref="F101:I101"/>
    <mergeCell ref="J101:M101"/>
    <mergeCell ref="D98:E98"/>
    <mergeCell ref="F98:I98"/>
    <mergeCell ref="J98:M98"/>
    <mergeCell ref="D99:E99"/>
    <mergeCell ref="F99:I99"/>
    <mergeCell ref="J99:M99"/>
    <mergeCell ref="D104:E104"/>
    <mergeCell ref="F104:I104"/>
    <mergeCell ref="J104:M104"/>
    <mergeCell ref="D105:E105"/>
    <mergeCell ref="F105:I105"/>
    <mergeCell ref="J105:M105"/>
    <mergeCell ref="D102:E102"/>
    <mergeCell ref="F102:I102"/>
    <mergeCell ref="J102:M102"/>
    <mergeCell ref="D103:E103"/>
    <mergeCell ref="F103:I103"/>
    <mergeCell ref="J103:M103"/>
    <mergeCell ref="D108:E108"/>
    <mergeCell ref="F108:I108"/>
    <mergeCell ref="J108:M108"/>
    <mergeCell ref="D109:E109"/>
    <mergeCell ref="F109:I109"/>
    <mergeCell ref="J109:M109"/>
    <mergeCell ref="D106:E106"/>
    <mergeCell ref="F106:I106"/>
    <mergeCell ref="J106:M106"/>
    <mergeCell ref="D107:E107"/>
    <mergeCell ref="F107:I107"/>
    <mergeCell ref="J107:M107"/>
    <mergeCell ref="D112:E112"/>
    <mergeCell ref="F112:I112"/>
    <mergeCell ref="J112:M112"/>
    <mergeCell ref="D113:E113"/>
    <mergeCell ref="F113:I113"/>
    <mergeCell ref="J113:M113"/>
    <mergeCell ref="D110:E110"/>
    <mergeCell ref="F110:I110"/>
    <mergeCell ref="J110:M110"/>
    <mergeCell ref="D111:E111"/>
    <mergeCell ref="F111:I111"/>
    <mergeCell ref="J111:M111"/>
    <mergeCell ref="D116:E116"/>
    <mergeCell ref="F116:I116"/>
    <mergeCell ref="J116:M116"/>
    <mergeCell ref="D117:E117"/>
    <mergeCell ref="F117:I117"/>
    <mergeCell ref="J117:M117"/>
    <mergeCell ref="D114:E114"/>
    <mergeCell ref="F114:I114"/>
    <mergeCell ref="J114:M114"/>
    <mergeCell ref="D115:E115"/>
    <mergeCell ref="F115:I115"/>
    <mergeCell ref="J115:M115"/>
    <mergeCell ref="J123:M123"/>
    <mergeCell ref="D120:E120"/>
    <mergeCell ref="F120:I120"/>
    <mergeCell ref="J120:M120"/>
    <mergeCell ref="D121:E121"/>
    <mergeCell ref="F121:I121"/>
    <mergeCell ref="J121:M121"/>
    <mergeCell ref="D118:E118"/>
    <mergeCell ref="F118:I118"/>
    <mergeCell ref="J118:M118"/>
    <mergeCell ref="D119:E119"/>
    <mergeCell ref="F119:I119"/>
    <mergeCell ref="J119:M119"/>
    <mergeCell ref="A9:M9"/>
    <mergeCell ref="D128:E128"/>
    <mergeCell ref="F128:I128"/>
    <mergeCell ref="J128:M128"/>
    <mergeCell ref="D129:E129"/>
    <mergeCell ref="F129:I129"/>
    <mergeCell ref="J129:M129"/>
    <mergeCell ref="D126:E126"/>
    <mergeCell ref="F126:I126"/>
    <mergeCell ref="J126:M126"/>
    <mergeCell ref="D127:E127"/>
    <mergeCell ref="F127:I127"/>
    <mergeCell ref="J127:M127"/>
    <mergeCell ref="D124:E124"/>
    <mergeCell ref="F124:I124"/>
    <mergeCell ref="J124:M124"/>
    <mergeCell ref="D125:E125"/>
    <mergeCell ref="F125:I125"/>
    <mergeCell ref="J125:M125"/>
    <mergeCell ref="D122:E122"/>
    <mergeCell ref="F122:I122"/>
    <mergeCell ref="J122:M122"/>
    <mergeCell ref="D123:E123"/>
    <mergeCell ref="F123:I1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33"/>
  <sheetViews>
    <sheetView tabSelected="1" topLeftCell="A5" workbookViewId="0">
      <selection activeCell="G183" sqref="G183:I183"/>
    </sheetView>
  </sheetViews>
  <sheetFormatPr defaultRowHeight="15"/>
  <cols>
    <col min="1" max="1" width="7.42578125" customWidth="1"/>
    <col min="2" max="3" width="4.28515625" customWidth="1"/>
    <col min="4" max="4" width="3.7109375" customWidth="1"/>
    <col min="5" max="5" width="26.140625" style="200" customWidth="1"/>
    <col min="6" max="6" width="9.85546875" customWidth="1"/>
    <col min="8" max="8" width="1.140625" customWidth="1"/>
    <col min="9" max="9" width="9.140625" hidden="1" customWidth="1"/>
    <col min="10" max="10" width="10.42578125" style="219" customWidth="1"/>
    <col min="11" max="11" width="0.42578125" hidden="1" customWidth="1"/>
    <col min="12" max="12" width="1.28515625" hidden="1" customWidth="1"/>
  </cols>
  <sheetData>
    <row r="2" spans="1:13" ht="63" customHeight="1">
      <c r="A2" s="327" t="s">
        <v>278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</row>
    <row r="3" spans="1:13" ht="1.5" customHeight="1"/>
    <row r="4" spans="1:13">
      <c r="I4" s="328" t="s">
        <v>3</v>
      </c>
      <c r="J4" s="270"/>
    </row>
    <row r="5" spans="1:13">
      <c r="D5" s="303" t="s">
        <v>1226</v>
      </c>
      <c r="E5" s="270"/>
      <c r="F5" s="270"/>
      <c r="G5" s="270"/>
      <c r="I5" s="270"/>
      <c r="J5" s="270"/>
    </row>
    <row r="6" spans="1:13">
      <c r="I6" s="270"/>
      <c r="J6" s="270"/>
    </row>
    <row r="7" spans="1:13" ht="13.5" customHeight="1"/>
    <row r="8" spans="1:13" ht="18" customHeight="1">
      <c r="A8" s="304" t="s">
        <v>279</v>
      </c>
      <c r="B8" s="330" t="s">
        <v>280</v>
      </c>
      <c r="C8" s="330" t="s">
        <v>281</v>
      </c>
      <c r="D8" s="330" t="s">
        <v>282</v>
      </c>
      <c r="E8" s="332" t="s">
        <v>283</v>
      </c>
      <c r="F8" s="333" t="s">
        <v>284</v>
      </c>
      <c r="G8" s="334" t="s">
        <v>285</v>
      </c>
      <c r="H8" s="335"/>
      <c r="I8" s="335"/>
      <c r="J8" s="335"/>
      <c r="K8" s="335"/>
      <c r="L8" s="336"/>
      <c r="M8" s="222"/>
    </row>
    <row r="9" spans="1:13" ht="27" customHeight="1">
      <c r="A9" s="329"/>
      <c r="B9" s="331"/>
      <c r="C9" s="331"/>
      <c r="D9" s="331"/>
      <c r="E9" s="329"/>
      <c r="F9" s="329"/>
      <c r="G9" s="325" t="s">
        <v>286</v>
      </c>
      <c r="H9" s="272"/>
      <c r="I9" s="296"/>
      <c r="J9" s="325" t="s">
        <v>287</v>
      </c>
      <c r="K9" s="272"/>
      <c r="L9" s="272"/>
      <c r="M9" s="222"/>
    </row>
    <row r="10" spans="1:13" ht="18" customHeight="1">
      <c r="A10" s="8" t="s">
        <v>11</v>
      </c>
      <c r="B10" s="8" t="s">
        <v>12</v>
      </c>
      <c r="C10" s="8" t="s">
        <v>13</v>
      </c>
      <c r="D10" s="8" t="s">
        <v>14</v>
      </c>
      <c r="E10" s="201" t="s">
        <v>15</v>
      </c>
      <c r="F10" s="8" t="s">
        <v>16</v>
      </c>
      <c r="G10" s="326" t="s">
        <v>288</v>
      </c>
      <c r="H10" s="286"/>
      <c r="I10" s="284"/>
      <c r="J10" s="326" t="s">
        <v>289</v>
      </c>
      <c r="K10" s="286"/>
      <c r="L10" s="286"/>
      <c r="M10" s="222"/>
    </row>
    <row r="11" spans="1:13" ht="43.5" customHeight="1">
      <c r="A11" s="233" t="s">
        <v>290</v>
      </c>
      <c r="B11" s="233" t="s">
        <v>291</v>
      </c>
      <c r="C11" s="233" t="s">
        <v>292</v>
      </c>
      <c r="D11" s="233" t="s">
        <v>292</v>
      </c>
      <c r="E11" s="203" t="s">
        <v>293</v>
      </c>
      <c r="F11" s="232">
        <f>F12+F38+F49+F67+F110+F123+F136+F158+F181+F203+F224</f>
        <v>1668162.7999999998</v>
      </c>
      <c r="G11" s="319">
        <f>G12+G38+G49+G67+G119+G123+G136+G158+G181+G203+G224+G110</f>
        <v>1348618.7</v>
      </c>
      <c r="H11" s="299"/>
      <c r="I11" s="298"/>
      <c r="J11" s="319">
        <f>J12+J38+J49+J67+J110+J123+J136+J158+J181+J203+J224</f>
        <v>411697.80000000005</v>
      </c>
      <c r="K11" s="299"/>
      <c r="L11" s="299"/>
      <c r="M11" s="222"/>
    </row>
    <row r="12" spans="1:13" ht="45" customHeight="1">
      <c r="A12" s="10" t="s">
        <v>294</v>
      </c>
      <c r="B12" s="10" t="s">
        <v>11</v>
      </c>
      <c r="C12" s="10" t="s">
        <v>295</v>
      </c>
      <c r="D12" s="10" t="s">
        <v>295</v>
      </c>
      <c r="E12" s="203" t="s">
        <v>296</v>
      </c>
      <c r="F12" s="11">
        <f>G12++J12</f>
        <v>718742.6</v>
      </c>
      <c r="G12" s="319">
        <f>G13+G17+G20+G24+G26+G28+G30+G32</f>
        <v>675469</v>
      </c>
      <c r="H12" s="317"/>
      <c r="I12" s="318"/>
      <c r="J12" s="319">
        <f>J13+J17+J20+J24+J26+J28</f>
        <v>43273.599999999999</v>
      </c>
      <c r="K12" s="317"/>
      <c r="L12" s="317"/>
      <c r="M12" s="222"/>
    </row>
    <row r="13" spans="1:13" ht="60.75" customHeight="1">
      <c r="A13" s="5" t="s">
        <v>297</v>
      </c>
      <c r="B13" s="5" t="s">
        <v>11</v>
      </c>
      <c r="C13" s="5" t="s">
        <v>11</v>
      </c>
      <c r="D13" s="5" t="s">
        <v>295</v>
      </c>
      <c r="E13" s="202" t="s">
        <v>298</v>
      </c>
      <c r="F13" s="9">
        <f>F14</f>
        <v>624882.6</v>
      </c>
      <c r="G13" s="315">
        <f>G14</f>
        <v>610769</v>
      </c>
      <c r="H13" s="286"/>
      <c r="I13" s="284"/>
      <c r="J13" s="315">
        <f>J14</f>
        <v>14113.6</v>
      </c>
      <c r="K13" s="286"/>
      <c r="L13" s="286"/>
      <c r="M13" s="222"/>
    </row>
    <row r="14" spans="1:13" ht="31.5" customHeight="1">
      <c r="A14" s="5" t="s">
        <v>299</v>
      </c>
      <c r="B14" s="5" t="s">
        <v>11</v>
      </c>
      <c r="C14" s="5" t="s">
        <v>11</v>
      </c>
      <c r="D14" s="5" t="s">
        <v>11</v>
      </c>
      <c r="E14" s="202" t="s">
        <v>300</v>
      </c>
      <c r="F14" s="9">
        <f>G14+J14</f>
        <v>624882.6</v>
      </c>
      <c r="G14" s="315">
        <v>610769</v>
      </c>
      <c r="H14" s="286"/>
      <c r="I14" s="284"/>
      <c r="J14" s="315">
        <v>14113.6</v>
      </c>
      <c r="K14" s="286"/>
      <c r="L14" s="286"/>
      <c r="M14" s="222"/>
    </row>
    <row r="15" spans="1:13" ht="19.5" customHeight="1">
      <c r="A15" s="5" t="s">
        <v>301</v>
      </c>
      <c r="B15" s="5" t="s">
        <v>11</v>
      </c>
      <c r="C15" s="5" t="s">
        <v>11</v>
      </c>
      <c r="D15" s="5" t="s">
        <v>12</v>
      </c>
      <c r="E15" s="202" t="s">
        <v>302</v>
      </c>
      <c r="F15" s="9">
        <v>0</v>
      </c>
      <c r="G15" s="315">
        <v>0</v>
      </c>
      <c r="H15" s="286"/>
      <c r="I15" s="284"/>
      <c r="J15" s="315">
        <v>0</v>
      </c>
      <c r="K15" s="286"/>
      <c r="L15" s="286"/>
      <c r="M15" s="222"/>
    </row>
    <row r="16" spans="1:13" ht="19.5" customHeight="1">
      <c r="A16" s="5" t="s">
        <v>303</v>
      </c>
      <c r="B16" s="5" t="s">
        <v>11</v>
      </c>
      <c r="C16" s="5" t="s">
        <v>11</v>
      </c>
      <c r="D16" s="5" t="s">
        <v>13</v>
      </c>
      <c r="E16" s="202" t="s">
        <v>304</v>
      </c>
      <c r="F16" s="9">
        <v>0</v>
      </c>
      <c r="G16" s="315">
        <v>0</v>
      </c>
      <c r="H16" s="286"/>
      <c r="I16" s="284"/>
      <c r="J16" s="315">
        <v>0</v>
      </c>
      <c r="K16" s="286"/>
      <c r="L16" s="286"/>
      <c r="M16" s="222"/>
    </row>
    <row r="17" spans="1:13" ht="19.5" customHeight="1">
      <c r="A17" s="5" t="s">
        <v>305</v>
      </c>
      <c r="B17" s="5" t="s">
        <v>11</v>
      </c>
      <c r="C17" s="5" t="s">
        <v>12</v>
      </c>
      <c r="D17" s="5" t="s">
        <v>295</v>
      </c>
      <c r="E17" s="202" t="s">
        <v>306</v>
      </c>
      <c r="F17" s="9">
        <v>0</v>
      </c>
      <c r="G17" s="315">
        <v>0</v>
      </c>
      <c r="H17" s="286"/>
      <c r="I17" s="284"/>
      <c r="J17" s="315">
        <v>0</v>
      </c>
      <c r="K17" s="286"/>
      <c r="L17" s="286"/>
      <c r="M17" s="222"/>
    </row>
    <row r="18" spans="1:13" ht="19.5" customHeight="1">
      <c r="A18" s="5" t="s">
        <v>307</v>
      </c>
      <c r="B18" s="5" t="s">
        <v>11</v>
      </c>
      <c r="C18" s="5" t="s">
        <v>12</v>
      </c>
      <c r="D18" s="5" t="s">
        <v>11</v>
      </c>
      <c r="E18" s="202" t="s">
        <v>308</v>
      </c>
      <c r="F18" s="9">
        <v>0</v>
      </c>
      <c r="G18" s="315">
        <v>0</v>
      </c>
      <c r="H18" s="286"/>
      <c r="I18" s="284"/>
      <c r="J18" s="315">
        <v>0</v>
      </c>
      <c r="K18" s="286"/>
      <c r="L18" s="286"/>
      <c r="M18" s="222"/>
    </row>
    <row r="19" spans="1:13" ht="31.5" customHeight="1">
      <c r="A19" s="5" t="s">
        <v>309</v>
      </c>
      <c r="B19" s="5" t="s">
        <v>11</v>
      </c>
      <c r="C19" s="5" t="s">
        <v>12</v>
      </c>
      <c r="D19" s="5" t="s">
        <v>12</v>
      </c>
      <c r="E19" s="202" t="s">
        <v>310</v>
      </c>
      <c r="F19" s="9">
        <v>0</v>
      </c>
      <c r="G19" s="315">
        <v>0</v>
      </c>
      <c r="H19" s="286"/>
      <c r="I19" s="284"/>
      <c r="J19" s="315">
        <v>0</v>
      </c>
      <c r="K19" s="286"/>
      <c r="L19" s="286"/>
      <c r="M19" s="222"/>
    </row>
    <row r="20" spans="1:13" ht="18" customHeight="1">
      <c r="A20" s="5" t="s">
        <v>311</v>
      </c>
      <c r="B20" s="5" t="s">
        <v>11</v>
      </c>
      <c r="C20" s="5" t="s">
        <v>13</v>
      </c>
      <c r="D20" s="5" t="s">
        <v>295</v>
      </c>
      <c r="E20" s="202" t="s">
        <v>312</v>
      </c>
      <c r="F20" s="9">
        <v>0</v>
      </c>
      <c r="G20" s="315">
        <v>0</v>
      </c>
      <c r="H20" s="286"/>
      <c r="I20" s="284"/>
      <c r="J20" s="315">
        <v>0</v>
      </c>
      <c r="K20" s="286"/>
      <c r="L20" s="286"/>
      <c r="M20" s="222"/>
    </row>
    <row r="21" spans="1:13" ht="31.5" customHeight="1">
      <c r="A21" s="5" t="s">
        <v>313</v>
      </c>
      <c r="B21" s="5" t="s">
        <v>11</v>
      </c>
      <c r="C21" s="5" t="s">
        <v>13</v>
      </c>
      <c r="D21" s="5" t="s">
        <v>11</v>
      </c>
      <c r="E21" s="202" t="s">
        <v>314</v>
      </c>
      <c r="F21" s="9">
        <v>0</v>
      </c>
      <c r="G21" s="315">
        <v>0</v>
      </c>
      <c r="H21" s="286"/>
      <c r="I21" s="284"/>
      <c r="J21" s="315">
        <v>0</v>
      </c>
      <c r="K21" s="286"/>
      <c r="L21" s="286"/>
      <c r="M21" s="222"/>
    </row>
    <row r="22" spans="1:13" ht="34.5" customHeight="1">
      <c r="A22" s="5" t="s">
        <v>315</v>
      </c>
      <c r="B22" s="5" t="s">
        <v>11</v>
      </c>
      <c r="C22" s="5" t="s">
        <v>13</v>
      </c>
      <c r="D22" s="5" t="s">
        <v>12</v>
      </c>
      <c r="E22" s="202" t="s">
        <v>316</v>
      </c>
      <c r="F22" s="9">
        <v>0</v>
      </c>
      <c r="G22" s="315">
        <v>0</v>
      </c>
      <c r="H22" s="286"/>
      <c r="I22" s="284"/>
      <c r="J22" s="315">
        <v>0</v>
      </c>
      <c r="K22" s="286"/>
      <c r="L22" s="286"/>
      <c r="M22" s="222"/>
    </row>
    <row r="23" spans="1:13" ht="19.5" customHeight="1">
      <c r="A23" s="5" t="s">
        <v>317</v>
      </c>
      <c r="B23" s="5" t="s">
        <v>11</v>
      </c>
      <c r="C23" s="5" t="s">
        <v>13</v>
      </c>
      <c r="D23" s="5" t="s">
        <v>13</v>
      </c>
      <c r="E23" s="202" t="s">
        <v>318</v>
      </c>
      <c r="F23" s="9">
        <v>0</v>
      </c>
      <c r="G23" s="315">
        <v>0</v>
      </c>
      <c r="H23" s="286"/>
      <c r="I23" s="284"/>
      <c r="J23" s="315">
        <v>0</v>
      </c>
      <c r="K23" s="286"/>
      <c r="L23" s="286"/>
      <c r="M23" s="222"/>
    </row>
    <row r="24" spans="1:13" ht="40.5" customHeight="1">
      <c r="A24" s="5" t="s">
        <v>319</v>
      </c>
      <c r="B24" s="5" t="s">
        <v>11</v>
      </c>
      <c r="C24" s="5" t="s">
        <v>14</v>
      </c>
      <c r="D24" s="5" t="s">
        <v>295</v>
      </c>
      <c r="E24" s="202" t="s">
        <v>320</v>
      </c>
      <c r="F24" s="9">
        <v>0</v>
      </c>
      <c r="G24" s="315">
        <v>0</v>
      </c>
      <c r="H24" s="286"/>
      <c r="I24" s="284"/>
      <c r="J24" s="315">
        <v>0</v>
      </c>
      <c r="K24" s="286"/>
      <c r="L24" s="286"/>
      <c r="M24" s="222"/>
    </row>
    <row r="25" spans="1:13" ht="39.75" customHeight="1">
      <c r="A25" s="5" t="s">
        <v>321</v>
      </c>
      <c r="B25" s="5" t="s">
        <v>11</v>
      </c>
      <c r="C25" s="5" t="s">
        <v>14</v>
      </c>
      <c r="D25" s="5" t="s">
        <v>11</v>
      </c>
      <c r="E25" s="202" t="s">
        <v>322</v>
      </c>
      <c r="F25" s="9">
        <v>0</v>
      </c>
      <c r="G25" s="315">
        <v>0</v>
      </c>
      <c r="H25" s="286"/>
      <c r="I25" s="284"/>
      <c r="J25" s="315">
        <v>0</v>
      </c>
      <c r="K25" s="286"/>
      <c r="L25" s="286"/>
      <c r="M25" s="222"/>
    </row>
    <row r="26" spans="1:13" ht="57.75" customHeight="1">
      <c r="A26" s="5" t="s">
        <v>323</v>
      </c>
      <c r="B26" s="5" t="s">
        <v>11</v>
      </c>
      <c r="C26" s="5" t="s">
        <v>15</v>
      </c>
      <c r="D26" s="5" t="s">
        <v>295</v>
      </c>
      <c r="E26" s="202" t="s">
        <v>324</v>
      </c>
      <c r="F26" s="9">
        <v>0</v>
      </c>
      <c r="G26" s="315">
        <v>0</v>
      </c>
      <c r="H26" s="286"/>
      <c r="I26" s="284"/>
      <c r="J26" s="315">
        <v>0</v>
      </c>
      <c r="K26" s="286"/>
      <c r="L26" s="286"/>
      <c r="M26" s="222"/>
    </row>
    <row r="27" spans="1:13" ht="50.25" customHeight="1">
      <c r="A27" s="5" t="s">
        <v>325</v>
      </c>
      <c r="B27" s="5" t="s">
        <v>11</v>
      </c>
      <c r="C27" s="5" t="s">
        <v>15</v>
      </c>
      <c r="D27" s="5" t="s">
        <v>11</v>
      </c>
      <c r="E27" s="202" t="s">
        <v>326</v>
      </c>
      <c r="F27" s="9">
        <v>0</v>
      </c>
      <c r="G27" s="315">
        <v>0</v>
      </c>
      <c r="H27" s="286"/>
      <c r="I27" s="284"/>
      <c r="J27" s="315">
        <v>0</v>
      </c>
      <c r="K27" s="286"/>
      <c r="L27" s="286"/>
      <c r="M27" s="222"/>
    </row>
    <row r="28" spans="1:13" s="12" customFormat="1" ht="78" customHeight="1">
      <c r="A28" s="10" t="s">
        <v>327</v>
      </c>
      <c r="B28" s="10" t="s">
        <v>11</v>
      </c>
      <c r="C28" s="10" t="s">
        <v>16</v>
      </c>
      <c r="D28" s="10" t="s">
        <v>295</v>
      </c>
      <c r="E28" s="203" t="s">
        <v>328</v>
      </c>
      <c r="F28" s="11">
        <f>G28+J28</f>
        <v>93860</v>
      </c>
      <c r="G28" s="319">
        <v>64700</v>
      </c>
      <c r="H28" s="317"/>
      <c r="I28" s="318"/>
      <c r="J28" s="319">
        <f>+J29</f>
        <v>29160</v>
      </c>
      <c r="K28" s="317"/>
      <c r="L28" s="317"/>
      <c r="M28" s="223"/>
    </row>
    <row r="29" spans="1:13" ht="33" customHeight="1">
      <c r="A29" s="5" t="s">
        <v>329</v>
      </c>
      <c r="B29" s="5" t="s">
        <v>11</v>
      </c>
      <c r="C29" s="5" t="s">
        <v>16</v>
      </c>
      <c r="D29" s="5" t="s">
        <v>11</v>
      </c>
      <c r="E29" s="202" t="s">
        <v>330</v>
      </c>
      <c r="F29" s="9">
        <f>G29+J29</f>
        <v>95860</v>
      </c>
      <c r="G29" s="315">
        <v>66700</v>
      </c>
      <c r="H29" s="323"/>
      <c r="I29" s="324"/>
      <c r="J29" s="315">
        <v>29160</v>
      </c>
      <c r="K29" s="286"/>
      <c r="L29" s="286"/>
      <c r="M29" s="222"/>
    </row>
    <row r="30" spans="1:13" ht="36.75" customHeight="1">
      <c r="A30" s="5" t="s">
        <v>331</v>
      </c>
      <c r="B30" s="5" t="s">
        <v>11</v>
      </c>
      <c r="C30" s="5" t="s">
        <v>288</v>
      </c>
      <c r="D30" s="5" t="s">
        <v>295</v>
      </c>
      <c r="E30" s="202" t="s">
        <v>332</v>
      </c>
      <c r="F30" s="9">
        <v>0</v>
      </c>
      <c r="G30" s="315">
        <v>0</v>
      </c>
      <c r="H30" s="286"/>
      <c r="I30" s="284"/>
      <c r="J30" s="315">
        <v>0</v>
      </c>
      <c r="K30" s="286"/>
      <c r="L30" s="286"/>
      <c r="M30" s="222"/>
    </row>
    <row r="31" spans="1:13" ht="28.5" customHeight="1">
      <c r="A31" s="5" t="s">
        <v>333</v>
      </c>
      <c r="B31" s="5" t="s">
        <v>11</v>
      </c>
      <c r="C31" s="5" t="s">
        <v>288</v>
      </c>
      <c r="D31" s="5" t="s">
        <v>11</v>
      </c>
      <c r="E31" s="202" t="s">
        <v>334</v>
      </c>
      <c r="F31" s="9">
        <v>0</v>
      </c>
      <c r="G31" s="315">
        <v>0</v>
      </c>
      <c r="H31" s="286"/>
      <c r="I31" s="284"/>
      <c r="J31" s="315">
        <v>0</v>
      </c>
      <c r="K31" s="286"/>
      <c r="L31" s="286"/>
      <c r="M31" s="222"/>
    </row>
    <row r="32" spans="1:13" ht="44.25" customHeight="1">
      <c r="A32" s="5" t="s">
        <v>335</v>
      </c>
      <c r="B32" s="5" t="s">
        <v>11</v>
      </c>
      <c r="C32" s="5" t="s">
        <v>289</v>
      </c>
      <c r="D32" s="5" t="s">
        <v>295</v>
      </c>
      <c r="E32" s="202" t="s">
        <v>336</v>
      </c>
      <c r="F32" s="9">
        <v>0</v>
      </c>
      <c r="G32" s="315">
        <v>0</v>
      </c>
      <c r="H32" s="286"/>
      <c r="I32" s="284"/>
      <c r="J32" s="315">
        <v>0</v>
      </c>
      <c r="K32" s="286"/>
      <c r="L32" s="286"/>
      <c r="M32" s="222"/>
    </row>
    <row r="33" spans="1:13" ht="75" customHeight="1">
      <c r="A33" s="5" t="s">
        <v>337</v>
      </c>
      <c r="B33" s="5" t="s">
        <v>11</v>
      </c>
      <c r="C33" s="5" t="s">
        <v>289</v>
      </c>
      <c r="D33" s="5" t="s">
        <v>11</v>
      </c>
      <c r="E33" s="202" t="s">
        <v>336</v>
      </c>
      <c r="F33" s="9">
        <v>0</v>
      </c>
      <c r="G33" s="315">
        <v>0</v>
      </c>
      <c r="H33" s="286"/>
      <c r="I33" s="284"/>
      <c r="J33" s="315">
        <v>0</v>
      </c>
      <c r="K33" s="286"/>
      <c r="L33" s="286"/>
      <c r="M33" s="222"/>
    </row>
    <row r="34" spans="1:13" ht="32.25" customHeight="1">
      <c r="A34" s="5" t="s">
        <v>338</v>
      </c>
      <c r="B34" s="5" t="s">
        <v>11</v>
      </c>
      <c r="C34" s="5" t="s">
        <v>289</v>
      </c>
      <c r="D34" s="5" t="s">
        <v>11</v>
      </c>
      <c r="E34" s="202" t="s">
        <v>339</v>
      </c>
      <c r="F34" s="9">
        <v>0</v>
      </c>
      <c r="G34" s="315">
        <v>0</v>
      </c>
      <c r="H34" s="286"/>
      <c r="I34" s="284"/>
      <c r="J34" s="315">
        <v>0</v>
      </c>
      <c r="K34" s="286"/>
      <c r="L34" s="286"/>
      <c r="M34" s="222"/>
    </row>
    <row r="35" spans="1:13" ht="30.75" customHeight="1">
      <c r="A35" s="5" t="s">
        <v>340</v>
      </c>
      <c r="B35" s="5" t="s">
        <v>11</v>
      </c>
      <c r="C35" s="5" t="s">
        <v>289</v>
      </c>
      <c r="D35" s="5" t="s">
        <v>11</v>
      </c>
      <c r="E35" s="202" t="s">
        <v>341</v>
      </c>
      <c r="F35" s="9">
        <v>0</v>
      </c>
      <c r="G35" s="315">
        <v>0</v>
      </c>
      <c r="H35" s="286"/>
      <c r="I35" s="284"/>
      <c r="J35" s="315">
        <v>0</v>
      </c>
      <c r="K35" s="286"/>
      <c r="L35" s="286"/>
      <c r="M35" s="222"/>
    </row>
    <row r="36" spans="1:13" ht="32.25" customHeight="1">
      <c r="A36" s="5" t="s">
        <v>342</v>
      </c>
      <c r="B36" s="5" t="s">
        <v>11</v>
      </c>
      <c r="C36" s="5" t="s">
        <v>289</v>
      </c>
      <c r="D36" s="5" t="s">
        <v>11</v>
      </c>
      <c r="E36" s="202" t="s">
        <v>343</v>
      </c>
      <c r="F36" s="9">
        <v>0</v>
      </c>
      <c r="G36" s="315">
        <v>0</v>
      </c>
      <c r="H36" s="286"/>
      <c r="I36" s="284"/>
      <c r="J36" s="315">
        <v>0</v>
      </c>
      <c r="K36" s="286"/>
      <c r="L36" s="286"/>
      <c r="M36" s="222"/>
    </row>
    <row r="37" spans="1:13" ht="31.5" hidden="1" customHeight="1">
      <c r="A37" s="5" t="s">
        <v>344</v>
      </c>
      <c r="B37" s="5" t="s">
        <v>11</v>
      </c>
      <c r="C37" s="5" t="s">
        <v>289</v>
      </c>
      <c r="D37" s="5" t="s">
        <v>11</v>
      </c>
      <c r="E37" s="202"/>
      <c r="F37" s="9">
        <v>0</v>
      </c>
      <c r="G37" s="315">
        <v>0</v>
      </c>
      <c r="H37" s="286"/>
      <c r="I37" s="284"/>
      <c r="J37" s="315">
        <v>0</v>
      </c>
      <c r="K37" s="286"/>
      <c r="L37" s="286"/>
      <c r="M37" s="222"/>
    </row>
    <row r="38" spans="1:13" ht="77.25" customHeight="1">
      <c r="A38" s="10" t="s">
        <v>345</v>
      </c>
      <c r="B38" s="10" t="s">
        <v>12</v>
      </c>
      <c r="C38" s="10" t="s">
        <v>295</v>
      </c>
      <c r="D38" s="10" t="s">
        <v>295</v>
      </c>
      <c r="E38" s="203" t="s">
        <v>346</v>
      </c>
      <c r="F38" s="11">
        <f>J38+G38</f>
        <v>2790</v>
      </c>
      <c r="G38" s="319">
        <f>G39+G41+G43+G45+G47</f>
        <v>1000</v>
      </c>
      <c r="H38" s="317"/>
      <c r="I38" s="318"/>
      <c r="J38" s="319">
        <f>J39+J41+J43+J45+J47</f>
        <v>1790</v>
      </c>
      <c r="K38" s="317"/>
      <c r="L38" s="317"/>
      <c r="M38" s="222"/>
    </row>
    <row r="39" spans="1:13" ht="31.5" customHeight="1">
      <c r="A39" s="5" t="s">
        <v>347</v>
      </c>
      <c r="B39" s="5" t="s">
        <v>12</v>
      </c>
      <c r="C39" s="5" t="s">
        <v>11</v>
      </c>
      <c r="D39" s="5" t="s">
        <v>295</v>
      </c>
      <c r="E39" s="202" t="s">
        <v>348</v>
      </c>
      <c r="F39" s="9">
        <v>0</v>
      </c>
      <c r="G39" s="315">
        <v>0</v>
      </c>
      <c r="H39" s="286"/>
      <c r="I39" s="284"/>
      <c r="J39" s="315">
        <v>0</v>
      </c>
      <c r="K39" s="286"/>
      <c r="L39" s="286"/>
      <c r="M39" s="222"/>
    </row>
    <row r="40" spans="1:13" ht="25.5" customHeight="1">
      <c r="A40" s="5" t="s">
        <v>349</v>
      </c>
      <c r="B40" s="5" t="s">
        <v>12</v>
      </c>
      <c r="C40" s="5" t="s">
        <v>11</v>
      </c>
      <c r="D40" s="5" t="s">
        <v>11</v>
      </c>
      <c r="E40" s="202" t="s">
        <v>350</v>
      </c>
      <c r="F40" s="9">
        <v>0</v>
      </c>
      <c r="G40" s="315">
        <v>0</v>
      </c>
      <c r="H40" s="286"/>
      <c r="I40" s="284"/>
      <c r="J40" s="315">
        <v>0</v>
      </c>
      <c r="K40" s="286"/>
      <c r="L40" s="286"/>
      <c r="M40" s="222"/>
    </row>
    <row r="41" spans="1:13" ht="19.5" customHeight="1">
      <c r="A41" s="5" t="s">
        <v>351</v>
      </c>
      <c r="B41" s="5" t="s">
        <v>12</v>
      </c>
      <c r="C41" s="5" t="s">
        <v>12</v>
      </c>
      <c r="D41" s="5" t="s">
        <v>295</v>
      </c>
      <c r="E41" s="202" t="s">
        <v>352</v>
      </c>
      <c r="F41" s="9">
        <f>G41+J41</f>
        <v>2790</v>
      </c>
      <c r="G41" s="315">
        <v>1000</v>
      </c>
      <c r="H41" s="286"/>
      <c r="I41" s="284"/>
      <c r="J41" s="315">
        <v>1790</v>
      </c>
      <c r="K41" s="286"/>
      <c r="L41" s="286"/>
      <c r="M41" s="222"/>
    </row>
    <row r="42" spans="1:13" ht="33" customHeight="1">
      <c r="A42" s="5" t="s">
        <v>353</v>
      </c>
      <c r="B42" s="5" t="s">
        <v>12</v>
      </c>
      <c r="C42" s="5" t="s">
        <v>12</v>
      </c>
      <c r="D42" s="5" t="s">
        <v>11</v>
      </c>
      <c r="E42" s="202" t="s">
        <v>354</v>
      </c>
      <c r="F42" s="9">
        <f>G42+J42</f>
        <v>2790</v>
      </c>
      <c r="G42" s="315">
        <v>1000</v>
      </c>
      <c r="H42" s="286"/>
      <c r="I42" s="284"/>
      <c r="J42" s="315">
        <v>1790</v>
      </c>
      <c r="K42" s="286"/>
      <c r="L42" s="286"/>
      <c r="M42" s="222"/>
    </row>
    <row r="43" spans="1:13" ht="33" customHeight="1">
      <c r="A43" s="5" t="s">
        <v>355</v>
      </c>
      <c r="B43" s="5" t="s">
        <v>12</v>
      </c>
      <c r="C43" s="5" t="s">
        <v>13</v>
      </c>
      <c r="D43" s="5" t="s">
        <v>295</v>
      </c>
      <c r="E43" s="202" t="s">
        <v>356</v>
      </c>
      <c r="F43" s="9">
        <v>0</v>
      </c>
      <c r="G43" s="315">
        <v>0</v>
      </c>
      <c r="H43" s="286"/>
      <c r="I43" s="284"/>
      <c r="J43" s="315">
        <v>0</v>
      </c>
      <c r="K43" s="286"/>
      <c r="L43" s="286"/>
      <c r="M43" s="222"/>
    </row>
    <row r="44" spans="1:13" ht="36" customHeight="1">
      <c r="A44" s="5" t="s">
        <v>357</v>
      </c>
      <c r="B44" s="5" t="s">
        <v>12</v>
      </c>
      <c r="C44" s="5" t="s">
        <v>13</v>
      </c>
      <c r="D44" s="5" t="s">
        <v>11</v>
      </c>
      <c r="E44" s="202" t="s">
        <v>358</v>
      </c>
      <c r="F44" s="9">
        <v>0</v>
      </c>
      <c r="G44" s="315">
        <v>0</v>
      </c>
      <c r="H44" s="286"/>
      <c r="I44" s="284"/>
      <c r="J44" s="315">
        <v>0</v>
      </c>
      <c r="K44" s="286"/>
      <c r="L44" s="286"/>
      <c r="M44" s="222"/>
    </row>
    <row r="45" spans="1:13" ht="77.25" customHeight="1">
      <c r="A45" s="5" t="s">
        <v>359</v>
      </c>
      <c r="B45" s="5" t="s">
        <v>12</v>
      </c>
      <c r="C45" s="5" t="s">
        <v>14</v>
      </c>
      <c r="D45" s="5" t="s">
        <v>295</v>
      </c>
      <c r="E45" s="202" t="s">
        <v>360</v>
      </c>
      <c r="F45" s="9">
        <v>0</v>
      </c>
      <c r="G45" s="315">
        <v>0</v>
      </c>
      <c r="H45" s="286"/>
      <c r="I45" s="284"/>
      <c r="J45" s="315">
        <v>0</v>
      </c>
      <c r="K45" s="286"/>
      <c r="L45" s="286"/>
      <c r="M45" s="222"/>
    </row>
    <row r="46" spans="1:13" ht="54.75" customHeight="1">
      <c r="A46" s="5" t="s">
        <v>361</v>
      </c>
      <c r="B46" s="5" t="s">
        <v>12</v>
      </c>
      <c r="C46" s="5" t="s">
        <v>14</v>
      </c>
      <c r="D46" s="5" t="s">
        <v>11</v>
      </c>
      <c r="E46" s="202" t="s">
        <v>360</v>
      </c>
      <c r="F46" s="9">
        <v>0</v>
      </c>
      <c r="G46" s="315">
        <v>0</v>
      </c>
      <c r="H46" s="286"/>
      <c r="I46" s="284"/>
      <c r="J46" s="315">
        <v>0</v>
      </c>
      <c r="K46" s="286"/>
      <c r="L46" s="286"/>
      <c r="M46" s="222"/>
    </row>
    <row r="47" spans="1:13" ht="32.25" customHeight="1">
      <c r="A47" s="5" t="s">
        <v>362</v>
      </c>
      <c r="B47" s="5" t="s">
        <v>12</v>
      </c>
      <c r="C47" s="5" t="s">
        <v>15</v>
      </c>
      <c r="D47" s="5" t="s">
        <v>295</v>
      </c>
      <c r="E47" s="202" t="s">
        <v>363</v>
      </c>
      <c r="F47" s="9">
        <v>0</v>
      </c>
      <c r="G47" s="315">
        <v>0</v>
      </c>
      <c r="H47" s="286"/>
      <c r="I47" s="284"/>
      <c r="J47" s="315">
        <v>0</v>
      </c>
      <c r="K47" s="286"/>
      <c r="L47" s="286"/>
      <c r="M47" s="222"/>
    </row>
    <row r="48" spans="1:13" ht="42" customHeight="1">
      <c r="A48" s="5" t="s">
        <v>364</v>
      </c>
      <c r="B48" s="5" t="s">
        <v>12</v>
      </c>
      <c r="C48" s="5" t="s">
        <v>15</v>
      </c>
      <c r="D48" s="5" t="s">
        <v>11</v>
      </c>
      <c r="E48" s="202" t="s">
        <v>365</v>
      </c>
      <c r="F48" s="9">
        <v>0</v>
      </c>
      <c r="G48" s="315">
        <v>0</v>
      </c>
      <c r="H48" s="286"/>
      <c r="I48" s="284"/>
      <c r="J48" s="315">
        <v>0</v>
      </c>
      <c r="K48" s="286"/>
      <c r="L48" s="286"/>
      <c r="M48" s="222"/>
    </row>
    <row r="49" spans="1:13" ht="47.25" customHeight="1">
      <c r="A49" s="10" t="s">
        <v>366</v>
      </c>
      <c r="B49" s="10" t="s">
        <v>13</v>
      </c>
      <c r="C49" s="10" t="s">
        <v>295</v>
      </c>
      <c r="D49" s="10" t="s">
        <v>295</v>
      </c>
      <c r="E49" s="203" t="s">
        <v>367</v>
      </c>
      <c r="F49" s="11">
        <f>F50+F54+F56+F59+F61+F63+F65</f>
        <v>0</v>
      </c>
      <c r="G49" s="319">
        <f>G50+G54+G56+G59+G61+G63+G65</f>
        <v>0</v>
      </c>
      <c r="H49" s="317"/>
      <c r="I49" s="318"/>
      <c r="J49" s="319">
        <f>J50+J54+J56+J59+J61+J63+J65</f>
        <v>0</v>
      </c>
      <c r="K49" s="317"/>
      <c r="L49" s="317"/>
      <c r="M49" s="222"/>
    </row>
    <row r="50" spans="1:13" ht="39" customHeight="1">
      <c r="A50" s="5" t="s">
        <v>368</v>
      </c>
      <c r="B50" s="5" t="s">
        <v>13</v>
      </c>
      <c r="C50" s="5" t="s">
        <v>11</v>
      </c>
      <c r="D50" s="5" t="s">
        <v>295</v>
      </c>
      <c r="E50" s="202" t="s">
        <v>369</v>
      </c>
      <c r="F50" s="9">
        <v>0</v>
      </c>
      <c r="G50" s="315">
        <v>0</v>
      </c>
      <c r="H50" s="286"/>
      <c r="I50" s="284"/>
      <c r="J50" s="315">
        <v>0</v>
      </c>
      <c r="K50" s="286"/>
      <c r="L50" s="286"/>
      <c r="M50" s="222"/>
    </row>
    <row r="51" spans="1:13" ht="29.25" customHeight="1">
      <c r="A51" s="5" t="s">
        <v>370</v>
      </c>
      <c r="B51" s="5" t="s">
        <v>13</v>
      </c>
      <c r="C51" s="5" t="s">
        <v>11</v>
      </c>
      <c r="D51" s="5" t="s">
        <v>11</v>
      </c>
      <c r="E51" s="202" t="s">
        <v>371</v>
      </c>
      <c r="F51" s="9">
        <v>0</v>
      </c>
      <c r="G51" s="315">
        <v>0</v>
      </c>
      <c r="H51" s="286"/>
      <c r="I51" s="284"/>
      <c r="J51" s="315">
        <v>0</v>
      </c>
      <c r="K51" s="286"/>
      <c r="L51" s="286"/>
      <c r="M51" s="222"/>
    </row>
    <row r="52" spans="1:13" ht="19.5" customHeight="1">
      <c r="A52" s="5" t="s">
        <v>372</v>
      </c>
      <c r="B52" s="5" t="s">
        <v>13</v>
      </c>
      <c r="C52" s="5" t="s">
        <v>11</v>
      </c>
      <c r="D52" s="5" t="s">
        <v>12</v>
      </c>
      <c r="E52" s="202" t="s">
        <v>373</v>
      </c>
      <c r="F52" s="9">
        <v>0</v>
      </c>
      <c r="G52" s="315">
        <v>0</v>
      </c>
      <c r="H52" s="286"/>
      <c r="I52" s="284"/>
      <c r="J52" s="315">
        <v>0</v>
      </c>
      <c r="K52" s="286"/>
      <c r="L52" s="286"/>
      <c r="M52" s="222"/>
    </row>
    <row r="53" spans="1:13" ht="19.5" customHeight="1">
      <c r="A53" s="5" t="s">
        <v>374</v>
      </c>
      <c r="B53" s="5" t="s">
        <v>13</v>
      </c>
      <c r="C53" s="5" t="s">
        <v>11</v>
      </c>
      <c r="D53" s="5" t="s">
        <v>13</v>
      </c>
      <c r="E53" s="202" t="s">
        <v>375</v>
      </c>
      <c r="F53" s="9">
        <v>0</v>
      </c>
      <c r="G53" s="315">
        <v>0</v>
      </c>
      <c r="H53" s="286"/>
      <c r="I53" s="284"/>
      <c r="J53" s="315">
        <v>0</v>
      </c>
      <c r="K53" s="286"/>
      <c r="L53" s="286"/>
      <c r="M53" s="222"/>
    </row>
    <row r="54" spans="1:13" ht="19.5" customHeight="1">
      <c r="A54" s="5" t="s">
        <v>376</v>
      </c>
      <c r="B54" s="5" t="s">
        <v>13</v>
      </c>
      <c r="C54" s="5" t="s">
        <v>12</v>
      </c>
      <c r="D54" s="5" t="s">
        <v>295</v>
      </c>
      <c r="E54" s="202" t="s">
        <v>377</v>
      </c>
      <c r="F54" s="9">
        <v>0</v>
      </c>
      <c r="G54" s="315">
        <v>0</v>
      </c>
      <c r="H54" s="286"/>
      <c r="I54" s="284"/>
      <c r="J54" s="315">
        <v>0</v>
      </c>
      <c r="K54" s="286"/>
      <c r="L54" s="286"/>
      <c r="M54" s="222"/>
    </row>
    <row r="55" spans="1:13" ht="19.5" customHeight="1">
      <c r="A55" s="5" t="s">
        <v>378</v>
      </c>
      <c r="B55" s="5" t="s">
        <v>13</v>
      </c>
      <c r="C55" s="5" t="s">
        <v>12</v>
      </c>
      <c r="D55" s="5" t="s">
        <v>11</v>
      </c>
      <c r="E55" s="202" t="s">
        <v>379</v>
      </c>
      <c r="F55" s="9">
        <v>0</v>
      </c>
      <c r="G55" s="315">
        <v>0</v>
      </c>
      <c r="H55" s="286"/>
      <c r="I55" s="284"/>
      <c r="J55" s="315">
        <v>0</v>
      </c>
      <c r="K55" s="286"/>
      <c r="L55" s="286"/>
      <c r="M55" s="222"/>
    </row>
    <row r="56" spans="1:13" ht="34.5" customHeight="1">
      <c r="A56" s="5" t="s">
        <v>380</v>
      </c>
      <c r="B56" s="5" t="s">
        <v>13</v>
      </c>
      <c r="C56" s="5" t="s">
        <v>13</v>
      </c>
      <c r="D56" s="5" t="s">
        <v>295</v>
      </c>
      <c r="E56" s="202" t="s">
        <v>381</v>
      </c>
      <c r="F56" s="9">
        <v>0</v>
      </c>
      <c r="G56" s="315">
        <v>0</v>
      </c>
      <c r="H56" s="286"/>
      <c r="I56" s="284"/>
      <c r="J56" s="315">
        <v>0</v>
      </c>
      <c r="K56" s="286"/>
      <c r="L56" s="286"/>
      <c r="M56" s="222"/>
    </row>
    <row r="57" spans="1:13" ht="19.5" customHeight="1">
      <c r="A57" s="5" t="s">
        <v>382</v>
      </c>
      <c r="B57" s="5" t="s">
        <v>13</v>
      </c>
      <c r="C57" s="5" t="s">
        <v>13</v>
      </c>
      <c r="D57" s="5" t="s">
        <v>11</v>
      </c>
      <c r="E57" s="202" t="s">
        <v>383</v>
      </c>
      <c r="F57" s="9">
        <v>0</v>
      </c>
      <c r="G57" s="315">
        <v>0</v>
      </c>
      <c r="H57" s="286"/>
      <c r="I57" s="284"/>
      <c r="J57" s="315">
        <v>0</v>
      </c>
      <c r="K57" s="286"/>
      <c r="L57" s="286"/>
      <c r="M57" s="222"/>
    </row>
    <row r="58" spans="1:13" ht="19.5" customHeight="1">
      <c r="A58" s="5" t="s">
        <v>384</v>
      </c>
      <c r="B58" s="5" t="s">
        <v>13</v>
      </c>
      <c r="C58" s="5" t="s">
        <v>13</v>
      </c>
      <c r="D58" s="5" t="s">
        <v>12</v>
      </c>
      <c r="E58" s="202" t="s">
        <v>385</v>
      </c>
      <c r="F58" s="9">
        <v>0</v>
      </c>
      <c r="G58" s="315">
        <v>0</v>
      </c>
      <c r="H58" s="286"/>
      <c r="I58" s="284"/>
      <c r="J58" s="315">
        <v>0</v>
      </c>
      <c r="K58" s="286"/>
      <c r="L58" s="286"/>
      <c r="M58" s="222"/>
    </row>
    <row r="59" spans="1:13" ht="19.5" customHeight="1">
      <c r="A59" s="5" t="s">
        <v>386</v>
      </c>
      <c r="B59" s="5" t="s">
        <v>13</v>
      </c>
      <c r="C59" s="5" t="s">
        <v>14</v>
      </c>
      <c r="D59" s="5" t="s">
        <v>295</v>
      </c>
      <c r="E59" s="202" t="s">
        <v>387</v>
      </c>
      <c r="F59" s="9">
        <v>0</v>
      </c>
      <c r="G59" s="315">
        <v>0</v>
      </c>
      <c r="H59" s="286"/>
      <c r="I59" s="284"/>
      <c r="J59" s="315">
        <v>0</v>
      </c>
      <c r="K59" s="286"/>
      <c r="L59" s="286"/>
      <c r="M59" s="222"/>
    </row>
    <row r="60" spans="1:13" ht="19.5" customHeight="1">
      <c r="A60" s="5" t="s">
        <v>388</v>
      </c>
      <c r="B60" s="5" t="s">
        <v>13</v>
      </c>
      <c r="C60" s="5" t="s">
        <v>14</v>
      </c>
      <c r="D60" s="5" t="s">
        <v>11</v>
      </c>
      <c r="E60" s="202" t="s">
        <v>389</v>
      </c>
      <c r="F60" s="9">
        <v>0</v>
      </c>
      <c r="G60" s="315">
        <v>0</v>
      </c>
      <c r="H60" s="286"/>
      <c r="I60" s="284"/>
      <c r="J60" s="315">
        <v>0</v>
      </c>
      <c r="K60" s="286"/>
      <c r="L60" s="286"/>
      <c r="M60" s="222"/>
    </row>
    <row r="61" spans="1:13" ht="19.5" customHeight="1">
      <c r="A61" s="5" t="s">
        <v>390</v>
      </c>
      <c r="B61" s="5" t="s">
        <v>13</v>
      </c>
      <c r="C61" s="5" t="s">
        <v>15</v>
      </c>
      <c r="D61" s="5" t="s">
        <v>295</v>
      </c>
      <c r="E61" s="202" t="s">
        <v>391</v>
      </c>
      <c r="F61" s="9">
        <v>0</v>
      </c>
      <c r="G61" s="315">
        <v>0</v>
      </c>
      <c r="H61" s="286"/>
      <c r="I61" s="284"/>
      <c r="J61" s="315">
        <v>0</v>
      </c>
      <c r="K61" s="286"/>
      <c r="L61" s="286"/>
      <c r="M61" s="222"/>
    </row>
    <row r="62" spans="1:13" ht="19.5" customHeight="1">
      <c r="A62" s="5" t="s">
        <v>392</v>
      </c>
      <c r="B62" s="5" t="s">
        <v>13</v>
      </c>
      <c r="C62" s="5" t="s">
        <v>15</v>
      </c>
      <c r="D62" s="5" t="s">
        <v>11</v>
      </c>
      <c r="E62" s="202" t="s">
        <v>393</v>
      </c>
      <c r="F62" s="9">
        <v>0</v>
      </c>
      <c r="G62" s="315">
        <v>0</v>
      </c>
      <c r="H62" s="286"/>
      <c r="I62" s="284"/>
      <c r="J62" s="315">
        <v>0</v>
      </c>
      <c r="K62" s="286"/>
      <c r="L62" s="286"/>
      <c r="M62" s="222"/>
    </row>
    <row r="63" spans="1:13" ht="59.25" customHeight="1">
      <c r="A63" s="5" t="s">
        <v>394</v>
      </c>
      <c r="B63" s="5" t="s">
        <v>13</v>
      </c>
      <c r="C63" s="5" t="s">
        <v>16</v>
      </c>
      <c r="D63" s="5" t="s">
        <v>295</v>
      </c>
      <c r="E63" s="202" t="s">
        <v>395</v>
      </c>
      <c r="F63" s="9">
        <v>0</v>
      </c>
      <c r="G63" s="315">
        <v>0</v>
      </c>
      <c r="H63" s="286"/>
      <c r="I63" s="284"/>
      <c r="J63" s="315">
        <v>0</v>
      </c>
      <c r="K63" s="286"/>
      <c r="L63" s="286"/>
      <c r="M63" s="222"/>
    </row>
    <row r="64" spans="1:13" ht="49.5" customHeight="1">
      <c r="A64" s="5" t="s">
        <v>396</v>
      </c>
      <c r="B64" s="5" t="s">
        <v>13</v>
      </c>
      <c r="C64" s="5" t="s">
        <v>16</v>
      </c>
      <c r="D64" s="5" t="s">
        <v>11</v>
      </c>
      <c r="E64" s="202" t="s">
        <v>397</v>
      </c>
      <c r="F64" s="9">
        <v>0</v>
      </c>
      <c r="G64" s="315">
        <v>0</v>
      </c>
      <c r="H64" s="286"/>
      <c r="I64" s="284"/>
      <c r="J64" s="315">
        <v>0</v>
      </c>
      <c r="K64" s="286"/>
      <c r="L64" s="286"/>
      <c r="M64" s="222"/>
    </row>
    <row r="65" spans="1:13" ht="54.75" customHeight="1">
      <c r="A65" s="5" t="s">
        <v>398</v>
      </c>
      <c r="B65" s="5" t="s">
        <v>13</v>
      </c>
      <c r="C65" s="5" t="s">
        <v>288</v>
      </c>
      <c r="D65" s="5" t="s">
        <v>295</v>
      </c>
      <c r="E65" s="202" t="s">
        <v>399</v>
      </c>
      <c r="F65" s="9">
        <v>0</v>
      </c>
      <c r="G65" s="315">
        <v>0</v>
      </c>
      <c r="H65" s="286"/>
      <c r="I65" s="284"/>
      <c r="J65" s="315">
        <v>0</v>
      </c>
      <c r="K65" s="286"/>
      <c r="L65" s="286"/>
      <c r="M65" s="222"/>
    </row>
    <row r="66" spans="1:13" ht="32.25" customHeight="1">
      <c r="A66" s="5" t="s">
        <v>400</v>
      </c>
      <c r="B66" s="5" t="s">
        <v>13</v>
      </c>
      <c r="C66" s="5" t="s">
        <v>288</v>
      </c>
      <c r="D66" s="5" t="s">
        <v>11</v>
      </c>
      <c r="E66" s="202" t="s">
        <v>401</v>
      </c>
      <c r="F66" s="9">
        <v>0</v>
      </c>
      <c r="G66" s="315">
        <v>0</v>
      </c>
      <c r="H66" s="286"/>
      <c r="I66" s="284"/>
      <c r="J66" s="315">
        <v>0</v>
      </c>
      <c r="K66" s="286"/>
      <c r="L66" s="286"/>
      <c r="M66" s="222"/>
    </row>
    <row r="67" spans="1:13" ht="28.5" customHeight="1">
      <c r="A67" s="10" t="s">
        <v>402</v>
      </c>
      <c r="B67" s="10" t="s">
        <v>14</v>
      </c>
      <c r="C67" s="10" t="s">
        <v>295</v>
      </c>
      <c r="D67" s="10" t="s">
        <v>295</v>
      </c>
      <c r="E67" s="203" t="s">
        <v>403</v>
      </c>
      <c r="F67" s="11">
        <f>G67+J67</f>
        <v>110911.30000000005</v>
      </c>
      <c r="G67" s="319">
        <f>G68+G71+G76+G83+G87+G93+G95+G100+G108</f>
        <v>11400</v>
      </c>
      <c r="H67" s="317"/>
      <c r="I67" s="318"/>
      <c r="J67" s="319">
        <f>J68+J71+J76+J83+J87+J93+J95+J100+J108</f>
        <v>99511.300000000047</v>
      </c>
      <c r="K67" s="317"/>
      <c r="L67" s="317"/>
      <c r="M67" s="222"/>
    </row>
    <row r="68" spans="1:13" ht="66" customHeight="1">
      <c r="A68" s="5" t="s">
        <v>404</v>
      </c>
      <c r="B68" s="5" t="s">
        <v>14</v>
      </c>
      <c r="C68" s="5" t="s">
        <v>11</v>
      </c>
      <c r="D68" s="5" t="s">
        <v>295</v>
      </c>
      <c r="E68" s="202" t="s">
        <v>405</v>
      </c>
      <c r="F68" s="9">
        <v>0</v>
      </c>
      <c r="G68" s="315">
        <v>0</v>
      </c>
      <c r="H68" s="286"/>
      <c r="I68" s="284"/>
      <c r="J68" s="315">
        <v>0</v>
      </c>
      <c r="K68" s="286"/>
      <c r="L68" s="286"/>
      <c r="M68" s="222"/>
    </row>
    <row r="69" spans="1:13" ht="47.25" customHeight="1">
      <c r="A69" s="5" t="s">
        <v>406</v>
      </c>
      <c r="B69" s="5" t="s">
        <v>14</v>
      </c>
      <c r="C69" s="5" t="s">
        <v>11</v>
      </c>
      <c r="D69" s="5" t="s">
        <v>11</v>
      </c>
      <c r="E69" s="202" t="s">
        <v>407</v>
      </c>
      <c r="F69" s="9">
        <v>0</v>
      </c>
      <c r="G69" s="315">
        <v>0</v>
      </c>
      <c r="H69" s="286"/>
      <c r="I69" s="284"/>
      <c r="J69" s="315">
        <v>0</v>
      </c>
      <c r="K69" s="286"/>
      <c r="L69" s="286"/>
      <c r="M69" s="222"/>
    </row>
    <row r="70" spans="1:13" ht="57.75" customHeight="1">
      <c r="A70" s="5" t="s">
        <v>408</v>
      </c>
      <c r="B70" s="5" t="s">
        <v>14</v>
      </c>
      <c r="C70" s="5" t="s">
        <v>11</v>
      </c>
      <c r="D70" s="5" t="s">
        <v>12</v>
      </c>
      <c r="E70" s="202" t="s">
        <v>409</v>
      </c>
      <c r="F70" s="9">
        <v>0</v>
      </c>
      <c r="G70" s="315">
        <v>0</v>
      </c>
      <c r="H70" s="286"/>
      <c r="I70" s="284"/>
      <c r="J70" s="315">
        <v>0</v>
      </c>
      <c r="K70" s="286"/>
      <c r="L70" s="286"/>
      <c r="M70" s="222"/>
    </row>
    <row r="71" spans="1:13" s="12" customFormat="1" ht="60" customHeight="1">
      <c r="A71" s="10" t="s">
        <v>410</v>
      </c>
      <c r="B71" s="10" t="s">
        <v>14</v>
      </c>
      <c r="C71" s="10" t="s">
        <v>12</v>
      </c>
      <c r="D71" s="10" t="s">
        <v>295</v>
      </c>
      <c r="E71" s="203" t="s">
        <v>411</v>
      </c>
      <c r="F71" s="11">
        <f>G71+J71</f>
        <v>89533.8</v>
      </c>
      <c r="G71" s="319">
        <f>G72++G73+G75</f>
        <v>10400</v>
      </c>
      <c r="H71" s="317"/>
      <c r="I71" s="318"/>
      <c r="J71" s="319">
        <f>J72+J75</f>
        <v>79133.8</v>
      </c>
      <c r="K71" s="317"/>
      <c r="L71" s="317"/>
      <c r="M71" s="223"/>
    </row>
    <row r="72" spans="1:13" ht="19.5" customHeight="1">
      <c r="A72" s="5" t="s">
        <v>412</v>
      </c>
      <c r="B72" s="5" t="s">
        <v>14</v>
      </c>
      <c r="C72" s="5" t="s">
        <v>12</v>
      </c>
      <c r="D72" s="5" t="s">
        <v>11</v>
      </c>
      <c r="E72" s="202" t="s">
        <v>413</v>
      </c>
      <c r="F72" s="9">
        <v>10400</v>
      </c>
      <c r="G72" s="315">
        <v>10400</v>
      </c>
      <c r="H72" s="286"/>
      <c r="I72" s="284"/>
      <c r="J72" s="315">
        <v>0</v>
      </c>
      <c r="K72" s="286"/>
      <c r="L72" s="286"/>
      <c r="M72" s="222"/>
    </row>
    <row r="73" spans="1:13" ht="19.5" customHeight="1">
      <c r="A73" s="5" t="s">
        <v>414</v>
      </c>
      <c r="B73" s="5" t="s">
        <v>14</v>
      </c>
      <c r="C73" s="5" t="s">
        <v>12</v>
      </c>
      <c r="D73" s="5" t="s">
        <v>12</v>
      </c>
      <c r="E73" s="202" t="s">
        <v>415</v>
      </c>
      <c r="F73" s="9">
        <v>0</v>
      </c>
      <c r="G73" s="315">
        <v>0</v>
      </c>
      <c r="H73" s="286"/>
      <c r="I73" s="284"/>
      <c r="J73" s="315">
        <v>0</v>
      </c>
      <c r="K73" s="286"/>
      <c r="L73" s="286"/>
      <c r="M73" s="222"/>
    </row>
    <row r="74" spans="1:13" ht="19.5" customHeight="1">
      <c r="A74" s="5" t="s">
        <v>416</v>
      </c>
      <c r="B74" s="5" t="s">
        <v>14</v>
      </c>
      <c r="C74" s="5" t="s">
        <v>12</v>
      </c>
      <c r="D74" s="5" t="s">
        <v>13</v>
      </c>
      <c r="E74" s="202" t="s">
        <v>417</v>
      </c>
      <c r="F74" s="9">
        <v>0</v>
      </c>
      <c r="G74" s="315">
        <v>0</v>
      </c>
      <c r="H74" s="286"/>
      <c r="I74" s="284"/>
      <c r="J74" s="315">
        <v>0</v>
      </c>
      <c r="K74" s="286"/>
      <c r="L74" s="286"/>
      <c r="M74" s="222"/>
    </row>
    <row r="75" spans="1:13" ht="19.5" customHeight="1">
      <c r="A75" s="5" t="s">
        <v>418</v>
      </c>
      <c r="B75" s="5" t="s">
        <v>14</v>
      </c>
      <c r="C75" s="5" t="s">
        <v>12</v>
      </c>
      <c r="D75" s="5" t="s">
        <v>14</v>
      </c>
      <c r="E75" s="202" t="s">
        <v>419</v>
      </c>
      <c r="F75" s="9">
        <f>G75+J75</f>
        <v>79133.8</v>
      </c>
      <c r="G75" s="315">
        <v>0</v>
      </c>
      <c r="H75" s="286"/>
      <c r="I75" s="284"/>
      <c r="J75" s="315">
        <v>79133.8</v>
      </c>
      <c r="K75" s="286"/>
      <c r="L75" s="286"/>
      <c r="M75" s="222"/>
    </row>
    <row r="76" spans="1:13" s="12" customFormat="1" ht="19.5" customHeight="1">
      <c r="A76" s="10" t="s">
        <v>420</v>
      </c>
      <c r="B76" s="10" t="s">
        <v>14</v>
      </c>
      <c r="C76" s="10" t="s">
        <v>13</v>
      </c>
      <c r="D76" s="10" t="s">
        <v>295</v>
      </c>
      <c r="E76" s="203" t="s">
        <v>421</v>
      </c>
      <c r="F76" s="11">
        <f>F77+F78+F79+F80+F82</f>
        <v>78561.899999999994</v>
      </c>
      <c r="G76" s="319">
        <f>G77+G78+G79+G80+G81+G82</f>
        <v>0</v>
      </c>
      <c r="H76" s="317"/>
      <c r="I76" s="318"/>
      <c r="J76" s="319">
        <f>J77+J78+J79+J81+J82</f>
        <v>78561.899999999994</v>
      </c>
      <c r="K76" s="317"/>
      <c r="L76" s="317"/>
      <c r="M76" s="223"/>
    </row>
    <row r="77" spans="1:13" ht="19.5" customHeight="1">
      <c r="A77" s="5" t="s">
        <v>422</v>
      </c>
      <c r="B77" s="5" t="s">
        <v>14</v>
      </c>
      <c r="C77" s="5" t="s">
        <v>13</v>
      </c>
      <c r="D77" s="5" t="s">
        <v>11</v>
      </c>
      <c r="E77" s="202" t="s">
        <v>423</v>
      </c>
      <c r="F77" s="9">
        <v>0</v>
      </c>
      <c r="G77" s="315">
        <v>0</v>
      </c>
      <c r="H77" s="286"/>
      <c r="I77" s="284"/>
      <c r="J77" s="315">
        <v>0</v>
      </c>
      <c r="K77" s="286"/>
      <c r="L77" s="286"/>
      <c r="M77" s="222"/>
    </row>
    <row r="78" spans="1:13" ht="19.5" customHeight="1">
      <c r="A78" s="5" t="s">
        <v>424</v>
      </c>
      <c r="B78" s="5" t="s">
        <v>14</v>
      </c>
      <c r="C78" s="5" t="s">
        <v>13</v>
      </c>
      <c r="D78" s="5" t="s">
        <v>12</v>
      </c>
      <c r="E78" s="202" t="s">
        <v>425</v>
      </c>
      <c r="F78" s="9">
        <v>78561.899999999994</v>
      </c>
      <c r="G78" s="315">
        <v>0</v>
      </c>
      <c r="H78" s="286"/>
      <c r="I78" s="284"/>
      <c r="J78" s="315">
        <v>78561.899999999994</v>
      </c>
      <c r="K78" s="286"/>
      <c r="L78" s="286"/>
      <c r="M78" s="222"/>
    </row>
    <row r="79" spans="1:13" ht="19.5" customHeight="1">
      <c r="A79" s="5" t="s">
        <v>426</v>
      </c>
      <c r="B79" s="5" t="s">
        <v>14</v>
      </c>
      <c r="C79" s="5" t="s">
        <v>13</v>
      </c>
      <c r="D79" s="5" t="s">
        <v>13</v>
      </c>
      <c r="E79" s="202" t="s">
        <v>427</v>
      </c>
      <c r="F79" s="9">
        <v>0</v>
      </c>
      <c r="G79" s="315">
        <v>0</v>
      </c>
      <c r="H79" s="286"/>
      <c r="I79" s="284"/>
      <c r="J79" s="315">
        <v>0</v>
      </c>
      <c r="K79" s="286"/>
      <c r="L79" s="286"/>
      <c r="M79" s="222"/>
    </row>
    <row r="80" spans="1:13" ht="19.5" customHeight="1">
      <c r="A80" s="5" t="s">
        <v>428</v>
      </c>
      <c r="B80" s="5" t="s">
        <v>14</v>
      </c>
      <c r="C80" s="5" t="s">
        <v>13</v>
      </c>
      <c r="D80" s="5" t="s">
        <v>14</v>
      </c>
      <c r="E80" s="202" t="s">
        <v>429</v>
      </c>
      <c r="F80" s="9">
        <v>0</v>
      </c>
      <c r="G80" s="315">
        <v>0</v>
      </c>
      <c r="H80" s="286"/>
      <c r="I80" s="284"/>
      <c r="J80" s="315">
        <v>0</v>
      </c>
      <c r="K80" s="286"/>
      <c r="L80" s="286"/>
      <c r="M80" s="222"/>
    </row>
    <row r="81" spans="1:13" ht="19.5" customHeight="1">
      <c r="A81" s="5" t="s">
        <v>430</v>
      </c>
      <c r="B81" s="5" t="s">
        <v>14</v>
      </c>
      <c r="C81" s="5" t="s">
        <v>13</v>
      </c>
      <c r="D81" s="5" t="s">
        <v>15</v>
      </c>
      <c r="E81" s="202" t="s">
        <v>431</v>
      </c>
      <c r="F81" s="9">
        <v>0</v>
      </c>
      <c r="G81" s="315">
        <v>0</v>
      </c>
      <c r="H81" s="286"/>
      <c r="I81" s="284"/>
      <c r="J81" s="315">
        <v>0</v>
      </c>
      <c r="K81" s="286"/>
      <c r="L81" s="286"/>
      <c r="M81" s="222"/>
    </row>
    <row r="82" spans="1:13" ht="19.5" customHeight="1">
      <c r="A82" s="5" t="s">
        <v>432</v>
      </c>
      <c r="B82" s="5" t="s">
        <v>14</v>
      </c>
      <c r="C82" s="5" t="s">
        <v>13</v>
      </c>
      <c r="D82" s="5" t="s">
        <v>16</v>
      </c>
      <c r="E82" s="202" t="s">
        <v>433</v>
      </c>
      <c r="F82" s="9">
        <v>0</v>
      </c>
      <c r="G82" s="315">
        <v>0</v>
      </c>
      <c r="H82" s="286"/>
      <c r="I82" s="284"/>
      <c r="J82" s="315">
        <v>0</v>
      </c>
      <c r="K82" s="286"/>
      <c r="L82" s="286"/>
      <c r="M82" s="222"/>
    </row>
    <row r="83" spans="1:13" s="12" customFormat="1" ht="45.75" customHeight="1">
      <c r="A83" s="10" t="s">
        <v>434</v>
      </c>
      <c r="B83" s="10" t="s">
        <v>14</v>
      </c>
      <c r="C83" s="10" t="s">
        <v>14</v>
      </c>
      <c r="D83" s="10" t="s">
        <v>295</v>
      </c>
      <c r="E83" s="203" t="s">
        <v>435</v>
      </c>
      <c r="F83" s="9">
        <v>0</v>
      </c>
      <c r="G83" s="315">
        <v>0</v>
      </c>
      <c r="H83" s="323"/>
      <c r="I83" s="324"/>
      <c r="J83" s="315">
        <v>0</v>
      </c>
      <c r="K83" s="323"/>
      <c r="L83" s="323"/>
      <c r="M83" s="223"/>
    </row>
    <row r="84" spans="1:13" ht="56.25" customHeight="1">
      <c r="A84" s="5" t="s">
        <v>436</v>
      </c>
      <c r="B84" s="5" t="s">
        <v>14</v>
      </c>
      <c r="C84" s="5" t="s">
        <v>14</v>
      </c>
      <c r="D84" s="5" t="s">
        <v>11</v>
      </c>
      <c r="E84" s="202" t="s">
        <v>437</v>
      </c>
      <c r="F84" s="9">
        <v>0</v>
      </c>
      <c r="G84" s="315">
        <v>0</v>
      </c>
      <c r="H84" s="286"/>
      <c r="I84" s="284"/>
      <c r="J84" s="315">
        <v>0</v>
      </c>
      <c r="K84" s="286"/>
      <c r="L84" s="286"/>
      <c r="M84" s="222"/>
    </row>
    <row r="85" spans="1:13" ht="19.5" customHeight="1">
      <c r="A85" s="5" t="s">
        <v>438</v>
      </c>
      <c r="B85" s="5" t="s">
        <v>14</v>
      </c>
      <c r="C85" s="5" t="s">
        <v>14</v>
      </c>
      <c r="D85" s="5" t="s">
        <v>12</v>
      </c>
      <c r="E85" s="202" t="s">
        <v>439</v>
      </c>
      <c r="F85" s="9">
        <v>0</v>
      </c>
      <c r="G85" s="315">
        <v>0</v>
      </c>
      <c r="H85" s="286"/>
      <c r="I85" s="284"/>
      <c r="J85" s="315">
        <v>0</v>
      </c>
      <c r="K85" s="286"/>
      <c r="L85" s="286"/>
      <c r="M85" s="222"/>
    </row>
    <row r="86" spans="1:13" ht="19.5" customHeight="1">
      <c r="A86" s="5" t="s">
        <v>440</v>
      </c>
      <c r="B86" s="5" t="s">
        <v>14</v>
      </c>
      <c r="C86" s="5" t="s">
        <v>14</v>
      </c>
      <c r="D86" s="5" t="s">
        <v>13</v>
      </c>
      <c r="E86" s="202" t="s">
        <v>441</v>
      </c>
      <c r="F86" s="9">
        <v>0</v>
      </c>
      <c r="G86" s="315">
        <v>0</v>
      </c>
      <c r="H86" s="286"/>
      <c r="I86" s="284"/>
      <c r="J86" s="315">
        <v>0</v>
      </c>
      <c r="K86" s="286"/>
      <c r="L86" s="286"/>
      <c r="M86" s="222"/>
    </row>
    <row r="87" spans="1:13" s="12" customFormat="1" ht="19.5" customHeight="1">
      <c r="A87" s="10" t="s">
        <v>442</v>
      </c>
      <c r="B87" s="10" t="s">
        <v>14</v>
      </c>
      <c r="C87" s="10" t="s">
        <v>15</v>
      </c>
      <c r="D87" s="10" t="s">
        <v>295</v>
      </c>
      <c r="E87" s="203" t="s">
        <v>443</v>
      </c>
      <c r="F87" s="11">
        <f>F88</f>
        <v>207250.6</v>
      </c>
      <c r="G87" s="319">
        <f>G88</f>
        <v>1000</v>
      </c>
      <c r="H87" s="317"/>
      <c r="I87" s="318"/>
      <c r="J87" s="319">
        <f>J88</f>
        <v>206250.6</v>
      </c>
      <c r="K87" s="317"/>
      <c r="L87" s="317"/>
      <c r="M87" s="223"/>
    </row>
    <row r="88" spans="1:13" ht="19.5" customHeight="1">
      <c r="A88" s="5" t="s">
        <v>444</v>
      </c>
      <c r="B88" s="5" t="s">
        <v>14</v>
      </c>
      <c r="C88" s="5" t="s">
        <v>15</v>
      </c>
      <c r="D88" s="5" t="s">
        <v>11</v>
      </c>
      <c r="E88" s="202" t="s">
        <v>445</v>
      </c>
      <c r="F88" s="9">
        <f>G88+J88</f>
        <v>207250.6</v>
      </c>
      <c r="G88" s="315">
        <v>1000</v>
      </c>
      <c r="H88" s="286"/>
      <c r="I88" s="284"/>
      <c r="J88" s="315">
        <v>206250.6</v>
      </c>
      <c r="K88" s="286"/>
      <c r="L88" s="286"/>
      <c r="M88" s="222"/>
    </row>
    <row r="89" spans="1:13" ht="19.5" customHeight="1">
      <c r="A89" s="5" t="s">
        <v>446</v>
      </c>
      <c r="B89" s="5" t="s">
        <v>14</v>
      </c>
      <c r="C89" s="5" t="s">
        <v>15</v>
      </c>
      <c r="D89" s="5" t="s">
        <v>12</v>
      </c>
      <c r="E89" s="202" t="s">
        <v>447</v>
      </c>
      <c r="F89" s="9">
        <v>0</v>
      </c>
      <c r="G89" s="315">
        <v>0</v>
      </c>
      <c r="H89" s="286"/>
      <c r="I89" s="284"/>
      <c r="J89" s="315">
        <v>0</v>
      </c>
      <c r="K89" s="286"/>
      <c r="L89" s="286"/>
      <c r="M89" s="222"/>
    </row>
    <row r="90" spans="1:13" ht="19.5" customHeight="1">
      <c r="A90" s="5" t="s">
        <v>448</v>
      </c>
      <c r="B90" s="5" t="s">
        <v>14</v>
      </c>
      <c r="C90" s="5" t="s">
        <v>15</v>
      </c>
      <c r="D90" s="5" t="s">
        <v>13</v>
      </c>
      <c r="E90" s="202" t="s">
        <v>449</v>
      </c>
      <c r="F90" s="9">
        <v>0</v>
      </c>
      <c r="G90" s="315">
        <v>0</v>
      </c>
      <c r="H90" s="286"/>
      <c r="I90" s="284"/>
      <c r="J90" s="315">
        <v>0</v>
      </c>
      <c r="K90" s="286"/>
      <c r="L90" s="286"/>
      <c r="M90" s="222"/>
    </row>
    <row r="91" spans="1:13" ht="19.5" customHeight="1">
      <c r="A91" s="5" t="s">
        <v>450</v>
      </c>
      <c r="B91" s="5" t="s">
        <v>14</v>
      </c>
      <c r="C91" s="5" t="s">
        <v>15</v>
      </c>
      <c r="D91" s="5" t="s">
        <v>14</v>
      </c>
      <c r="E91" s="202" t="s">
        <v>451</v>
      </c>
      <c r="F91" s="9">
        <v>0</v>
      </c>
      <c r="G91" s="315">
        <v>0</v>
      </c>
      <c r="H91" s="286"/>
      <c r="I91" s="284"/>
      <c r="J91" s="315">
        <v>0</v>
      </c>
      <c r="K91" s="286"/>
      <c r="L91" s="286"/>
      <c r="M91" s="222"/>
    </row>
    <row r="92" spans="1:13" ht="19.5" customHeight="1">
      <c r="A92" s="5" t="s">
        <v>452</v>
      </c>
      <c r="B92" s="5" t="s">
        <v>14</v>
      </c>
      <c r="C92" s="5" t="s">
        <v>15</v>
      </c>
      <c r="D92" s="5" t="s">
        <v>15</v>
      </c>
      <c r="E92" s="202" t="s">
        <v>453</v>
      </c>
      <c r="F92" s="9">
        <v>0</v>
      </c>
      <c r="G92" s="315">
        <v>0</v>
      </c>
      <c r="H92" s="286"/>
      <c r="I92" s="284"/>
      <c r="J92" s="315">
        <v>0</v>
      </c>
      <c r="K92" s="286"/>
      <c r="L92" s="286"/>
      <c r="M92" s="222"/>
    </row>
    <row r="93" spans="1:13" s="12" customFormat="1" ht="19.5" customHeight="1">
      <c r="A93" s="10" t="s">
        <v>454</v>
      </c>
      <c r="B93" s="10" t="s">
        <v>14</v>
      </c>
      <c r="C93" s="10" t="s">
        <v>16</v>
      </c>
      <c r="D93" s="10" t="s">
        <v>295</v>
      </c>
      <c r="E93" s="203" t="s">
        <v>455</v>
      </c>
      <c r="F93" s="11">
        <v>0</v>
      </c>
      <c r="G93" s="319">
        <v>0</v>
      </c>
      <c r="H93" s="317"/>
      <c r="I93" s="318"/>
      <c r="J93" s="319">
        <v>0</v>
      </c>
      <c r="K93" s="317"/>
      <c r="L93" s="317"/>
      <c r="M93" s="223"/>
    </row>
    <row r="94" spans="1:13" ht="19.5" customHeight="1">
      <c r="A94" s="5" t="s">
        <v>456</v>
      </c>
      <c r="B94" s="5" t="s">
        <v>14</v>
      </c>
      <c r="C94" s="5" t="s">
        <v>16</v>
      </c>
      <c r="D94" s="5" t="s">
        <v>11</v>
      </c>
      <c r="E94" s="202" t="s">
        <v>457</v>
      </c>
      <c r="F94" s="9">
        <v>0</v>
      </c>
      <c r="G94" s="315">
        <v>0</v>
      </c>
      <c r="H94" s="286"/>
      <c r="I94" s="284"/>
      <c r="J94" s="315">
        <v>0</v>
      </c>
      <c r="K94" s="286"/>
      <c r="L94" s="286"/>
      <c r="M94" s="222"/>
    </row>
    <row r="95" spans="1:13" s="12" customFormat="1" ht="19.5" customHeight="1">
      <c r="A95" s="10" t="s">
        <v>458</v>
      </c>
      <c r="B95" s="10" t="s">
        <v>14</v>
      </c>
      <c r="C95" s="10" t="s">
        <v>288</v>
      </c>
      <c r="D95" s="10" t="s">
        <v>295</v>
      </c>
      <c r="E95" s="203" t="s">
        <v>459</v>
      </c>
      <c r="F95" s="11">
        <v>0</v>
      </c>
      <c r="G95" s="319">
        <v>0</v>
      </c>
      <c r="H95" s="317"/>
      <c r="I95" s="318"/>
      <c r="J95" s="319">
        <v>0</v>
      </c>
      <c r="K95" s="317"/>
      <c r="L95" s="317"/>
      <c r="M95" s="223"/>
    </row>
    <row r="96" spans="1:13" ht="42.75" customHeight="1">
      <c r="A96" s="5" t="s">
        <v>460</v>
      </c>
      <c r="B96" s="5" t="s">
        <v>14</v>
      </c>
      <c r="C96" s="5" t="s">
        <v>288</v>
      </c>
      <c r="D96" s="5" t="s">
        <v>11</v>
      </c>
      <c r="E96" s="202" t="s">
        <v>461</v>
      </c>
      <c r="F96" s="9">
        <v>0</v>
      </c>
      <c r="G96" s="315">
        <v>0</v>
      </c>
      <c r="H96" s="286"/>
      <c r="I96" s="284"/>
      <c r="J96" s="315">
        <v>0</v>
      </c>
      <c r="K96" s="286"/>
      <c r="L96" s="286"/>
      <c r="M96" s="222"/>
    </row>
    <row r="97" spans="1:13" ht="28.5" customHeight="1">
      <c r="A97" s="5" t="s">
        <v>462</v>
      </c>
      <c r="B97" s="5" t="s">
        <v>14</v>
      </c>
      <c r="C97" s="5" t="s">
        <v>288</v>
      </c>
      <c r="D97" s="5" t="s">
        <v>12</v>
      </c>
      <c r="E97" s="202" t="s">
        <v>463</v>
      </c>
      <c r="F97" s="9">
        <v>0</v>
      </c>
      <c r="G97" s="315">
        <v>0</v>
      </c>
      <c r="H97" s="286"/>
      <c r="I97" s="284"/>
      <c r="J97" s="315">
        <v>0</v>
      </c>
      <c r="K97" s="286"/>
      <c r="L97" s="286"/>
      <c r="M97" s="222"/>
    </row>
    <row r="98" spans="1:13" ht="19.5" customHeight="1">
      <c r="A98" s="5" t="s">
        <v>464</v>
      </c>
      <c r="B98" s="5" t="s">
        <v>14</v>
      </c>
      <c r="C98" s="5" t="s">
        <v>288</v>
      </c>
      <c r="D98" s="5" t="s">
        <v>13</v>
      </c>
      <c r="E98" s="202" t="s">
        <v>465</v>
      </c>
      <c r="F98" s="9">
        <v>0</v>
      </c>
      <c r="G98" s="315">
        <v>0</v>
      </c>
      <c r="H98" s="286"/>
      <c r="I98" s="284"/>
      <c r="J98" s="315">
        <v>0</v>
      </c>
      <c r="K98" s="286"/>
      <c r="L98" s="286"/>
      <c r="M98" s="222"/>
    </row>
    <row r="99" spans="1:13" ht="32.25" customHeight="1">
      <c r="A99" s="5" t="s">
        <v>466</v>
      </c>
      <c r="B99" s="5" t="s">
        <v>14</v>
      </c>
      <c r="C99" s="5" t="s">
        <v>288</v>
      </c>
      <c r="D99" s="5" t="s">
        <v>14</v>
      </c>
      <c r="E99" s="202" t="s">
        <v>467</v>
      </c>
      <c r="F99" s="9">
        <v>0</v>
      </c>
      <c r="G99" s="315">
        <v>0</v>
      </c>
      <c r="H99" s="286"/>
      <c r="I99" s="284"/>
      <c r="J99" s="315">
        <v>0</v>
      </c>
      <c r="K99" s="286"/>
      <c r="L99" s="286"/>
      <c r="M99" s="222"/>
    </row>
    <row r="100" spans="1:13" s="12" customFormat="1" ht="45.75" customHeight="1">
      <c r="A100" s="10" t="s">
        <v>468</v>
      </c>
      <c r="B100" s="10" t="s">
        <v>14</v>
      </c>
      <c r="C100" s="10" t="s">
        <v>289</v>
      </c>
      <c r="D100" s="10" t="s">
        <v>295</v>
      </c>
      <c r="E100" s="203" t="s">
        <v>469</v>
      </c>
      <c r="F100" s="11">
        <v>0</v>
      </c>
      <c r="G100" s="319">
        <v>0</v>
      </c>
      <c r="H100" s="317"/>
      <c r="I100" s="318"/>
      <c r="J100" s="319">
        <v>0</v>
      </c>
      <c r="K100" s="317"/>
      <c r="L100" s="317"/>
      <c r="M100" s="223"/>
    </row>
    <row r="101" spans="1:13" ht="58.5" customHeight="1">
      <c r="A101" s="5" t="s">
        <v>470</v>
      </c>
      <c r="B101" s="5" t="s">
        <v>14</v>
      </c>
      <c r="C101" s="5" t="s">
        <v>289</v>
      </c>
      <c r="D101" s="5" t="s">
        <v>11</v>
      </c>
      <c r="E101" s="202" t="s">
        <v>471</v>
      </c>
      <c r="F101" s="9">
        <v>0</v>
      </c>
      <c r="G101" s="315">
        <v>0</v>
      </c>
      <c r="H101" s="286"/>
      <c r="I101" s="284"/>
      <c r="J101" s="315">
        <v>0</v>
      </c>
      <c r="K101" s="286"/>
      <c r="L101" s="286"/>
      <c r="M101" s="222"/>
    </row>
    <row r="102" spans="1:13" ht="32.25" customHeight="1">
      <c r="A102" s="5" t="s">
        <v>472</v>
      </c>
      <c r="B102" s="5" t="s">
        <v>14</v>
      </c>
      <c r="C102" s="5" t="s">
        <v>289</v>
      </c>
      <c r="D102" s="5" t="s">
        <v>12</v>
      </c>
      <c r="E102" s="202" t="s">
        <v>473</v>
      </c>
      <c r="F102" s="9">
        <v>0</v>
      </c>
      <c r="G102" s="315">
        <v>0</v>
      </c>
      <c r="H102" s="286"/>
      <c r="I102" s="284"/>
      <c r="J102" s="315">
        <v>0</v>
      </c>
      <c r="K102" s="286"/>
      <c r="L102" s="286"/>
      <c r="M102" s="222"/>
    </row>
    <row r="103" spans="1:13" ht="28.5" customHeight="1">
      <c r="A103" s="5" t="s">
        <v>474</v>
      </c>
      <c r="B103" s="5" t="s">
        <v>14</v>
      </c>
      <c r="C103" s="5" t="s">
        <v>289</v>
      </c>
      <c r="D103" s="5" t="s">
        <v>13</v>
      </c>
      <c r="E103" s="202" t="s">
        <v>475</v>
      </c>
      <c r="F103" s="9">
        <v>0</v>
      </c>
      <c r="G103" s="315">
        <v>0</v>
      </c>
      <c r="H103" s="286"/>
      <c r="I103" s="284"/>
      <c r="J103" s="315">
        <v>0</v>
      </c>
      <c r="K103" s="286"/>
      <c r="L103" s="286"/>
      <c r="M103" s="222"/>
    </row>
    <row r="104" spans="1:13" ht="28.5" customHeight="1">
      <c r="A104" s="5" t="s">
        <v>476</v>
      </c>
      <c r="B104" s="5" t="s">
        <v>14</v>
      </c>
      <c r="C104" s="5" t="s">
        <v>289</v>
      </c>
      <c r="D104" s="5" t="s">
        <v>14</v>
      </c>
      <c r="E104" s="202" t="s">
        <v>477</v>
      </c>
      <c r="F104" s="9">
        <v>0</v>
      </c>
      <c r="G104" s="315">
        <v>0</v>
      </c>
      <c r="H104" s="286"/>
      <c r="I104" s="284"/>
      <c r="J104" s="315">
        <v>0</v>
      </c>
      <c r="K104" s="286"/>
      <c r="L104" s="286"/>
      <c r="M104" s="222"/>
    </row>
    <row r="105" spans="1:13" ht="27.75" customHeight="1">
      <c r="A105" s="5" t="s">
        <v>478</v>
      </c>
      <c r="B105" s="5" t="s">
        <v>14</v>
      </c>
      <c r="C105" s="5" t="s">
        <v>289</v>
      </c>
      <c r="D105" s="5" t="s">
        <v>15</v>
      </c>
      <c r="E105" s="202" t="s">
        <v>479</v>
      </c>
      <c r="F105" s="9">
        <v>0</v>
      </c>
      <c r="G105" s="315">
        <v>0</v>
      </c>
      <c r="H105" s="286"/>
      <c r="I105" s="284"/>
      <c r="J105" s="315">
        <v>0</v>
      </c>
      <c r="K105" s="286"/>
      <c r="L105" s="286"/>
      <c r="M105" s="222"/>
    </row>
    <row r="106" spans="1:13" ht="28.5" customHeight="1">
      <c r="A106" s="5" t="s">
        <v>480</v>
      </c>
      <c r="B106" s="5" t="s">
        <v>14</v>
      </c>
      <c r="C106" s="5" t="s">
        <v>289</v>
      </c>
      <c r="D106" s="5" t="s">
        <v>16</v>
      </c>
      <c r="E106" s="202" t="s">
        <v>481</v>
      </c>
      <c r="F106" s="9">
        <v>0</v>
      </c>
      <c r="G106" s="315">
        <v>0</v>
      </c>
      <c r="H106" s="286"/>
      <c r="I106" s="284"/>
      <c r="J106" s="315">
        <v>0</v>
      </c>
      <c r="K106" s="286"/>
      <c r="L106" s="286"/>
      <c r="M106" s="222"/>
    </row>
    <row r="107" spans="1:13" ht="33.75" customHeight="1">
      <c r="A107" s="5" t="s">
        <v>482</v>
      </c>
      <c r="B107" s="5" t="s">
        <v>14</v>
      </c>
      <c r="C107" s="5" t="s">
        <v>289</v>
      </c>
      <c r="D107" s="5" t="s">
        <v>288</v>
      </c>
      <c r="E107" s="202" t="s">
        <v>483</v>
      </c>
      <c r="F107" s="9">
        <v>0</v>
      </c>
      <c r="G107" s="315">
        <v>0</v>
      </c>
      <c r="H107" s="286"/>
      <c r="I107" s="284"/>
      <c r="J107" s="315">
        <v>0</v>
      </c>
      <c r="K107" s="286"/>
      <c r="L107" s="286"/>
      <c r="M107" s="222"/>
    </row>
    <row r="108" spans="1:13" s="12" customFormat="1" ht="32.25" customHeight="1">
      <c r="A108" s="10" t="s">
        <v>484</v>
      </c>
      <c r="B108" s="10" t="s">
        <v>14</v>
      </c>
      <c r="C108" s="10" t="s">
        <v>485</v>
      </c>
      <c r="D108" s="10" t="s">
        <v>295</v>
      </c>
      <c r="E108" s="203" t="s">
        <v>486</v>
      </c>
      <c r="F108" s="11">
        <v>-264435</v>
      </c>
      <c r="G108" s="319">
        <v>0</v>
      </c>
      <c r="H108" s="317"/>
      <c r="I108" s="318"/>
      <c r="J108" s="319">
        <v>-264435</v>
      </c>
      <c r="K108" s="317"/>
      <c r="L108" s="317"/>
      <c r="M108" s="223"/>
    </row>
    <row r="109" spans="1:13" ht="30" customHeight="1">
      <c r="A109" s="5" t="s">
        <v>487</v>
      </c>
      <c r="B109" s="5" t="s">
        <v>14</v>
      </c>
      <c r="C109" s="5" t="s">
        <v>485</v>
      </c>
      <c r="D109" s="5" t="s">
        <v>11</v>
      </c>
      <c r="E109" s="202" t="s">
        <v>488</v>
      </c>
      <c r="F109" s="11">
        <v>0</v>
      </c>
      <c r="G109" s="319">
        <v>0</v>
      </c>
      <c r="H109" s="317"/>
      <c r="I109" s="318"/>
      <c r="J109" s="319">
        <v>0</v>
      </c>
      <c r="K109" s="317"/>
      <c r="L109" s="317"/>
      <c r="M109" s="222"/>
    </row>
    <row r="110" spans="1:13" ht="42" customHeight="1">
      <c r="A110" s="10" t="s">
        <v>489</v>
      </c>
      <c r="B110" s="10" t="s">
        <v>15</v>
      </c>
      <c r="C110" s="10" t="s">
        <v>295</v>
      </c>
      <c r="D110" s="10" t="s">
        <v>295</v>
      </c>
      <c r="E110" s="203" t="s">
        <v>490</v>
      </c>
      <c r="F110" s="11">
        <f>F112</f>
        <v>0</v>
      </c>
      <c r="G110" s="319">
        <f>G112</f>
        <v>0</v>
      </c>
      <c r="H110" s="317"/>
      <c r="I110" s="318"/>
      <c r="J110" s="319">
        <v>0</v>
      </c>
      <c r="K110" s="317"/>
      <c r="L110" s="317"/>
      <c r="M110" s="222"/>
    </row>
    <row r="111" spans="1:13" s="12" customFormat="1" ht="19.5" customHeight="1">
      <c r="A111" s="10" t="s">
        <v>491</v>
      </c>
      <c r="B111" s="10" t="s">
        <v>15</v>
      </c>
      <c r="C111" s="10" t="s">
        <v>11</v>
      </c>
      <c r="D111" s="10" t="s">
        <v>295</v>
      </c>
      <c r="E111" s="203" t="s">
        <v>492</v>
      </c>
      <c r="F111" s="11">
        <f>F112</f>
        <v>0</v>
      </c>
      <c r="G111" s="319">
        <f>G112</f>
        <v>0</v>
      </c>
      <c r="H111" s="317"/>
      <c r="I111" s="318"/>
      <c r="J111" s="319">
        <v>0</v>
      </c>
      <c r="K111" s="317"/>
      <c r="L111" s="317"/>
      <c r="M111" s="223"/>
    </row>
    <row r="112" spans="1:13" ht="19.5" customHeight="1">
      <c r="A112" s="5" t="s">
        <v>493</v>
      </c>
      <c r="B112" s="5" t="s">
        <v>15</v>
      </c>
      <c r="C112" s="5" t="s">
        <v>11</v>
      </c>
      <c r="D112" s="5" t="s">
        <v>11</v>
      </c>
      <c r="E112" s="202" t="s">
        <v>494</v>
      </c>
      <c r="F112" s="9">
        <v>0</v>
      </c>
      <c r="G112" s="315">
        <v>0</v>
      </c>
      <c r="H112" s="286"/>
      <c r="I112" s="284"/>
      <c r="J112" s="315">
        <v>0</v>
      </c>
      <c r="K112" s="286"/>
      <c r="L112" s="286"/>
      <c r="M112" s="222"/>
    </row>
    <row r="113" spans="1:13" s="12" customFormat="1" ht="19.5" customHeight="1">
      <c r="A113" s="10" t="s">
        <v>495</v>
      </c>
      <c r="B113" s="10" t="s">
        <v>15</v>
      </c>
      <c r="C113" s="10" t="s">
        <v>12</v>
      </c>
      <c r="D113" s="10" t="s">
        <v>295</v>
      </c>
      <c r="E113" s="203" t="s">
        <v>496</v>
      </c>
      <c r="F113" s="11">
        <v>0</v>
      </c>
      <c r="G113" s="319">
        <v>0</v>
      </c>
      <c r="H113" s="317"/>
      <c r="I113" s="318"/>
      <c r="J113" s="319">
        <v>0</v>
      </c>
      <c r="K113" s="317"/>
      <c r="L113" s="317"/>
      <c r="M113" s="223"/>
    </row>
    <row r="114" spans="1:13" ht="26.25" customHeight="1">
      <c r="A114" s="5" t="s">
        <v>497</v>
      </c>
      <c r="B114" s="5" t="s">
        <v>15</v>
      </c>
      <c r="C114" s="5" t="s">
        <v>12</v>
      </c>
      <c r="D114" s="5" t="s">
        <v>11</v>
      </c>
      <c r="E114" s="202" t="s">
        <v>498</v>
      </c>
      <c r="F114" s="9">
        <v>0</v>
      </c>
      <c r="G114" s="315">
        <v>0</v>
      </c>
      <c r="H114" s="286"/>
      <c r="I114" s="284"/>
      <c r="J114" s="315">
        <v>0</v>
      </c>
      <c r="K114" s="286"/>
      <c r="L114" s="286"/>
      <c r="M114" s="222"/>
    </row>
    <row r="115" spans="1:13" s="12" customFormat="1" ht="33.75" customHeight="1">
      <c r="A115" s="10" t="s">
        <v>499</v>
      </c>
      <c r="B115" s="10" t="s">
        <v>15</v>
      </c>
      <c r="C115" s="10" t="s">
        <v>13</v>
      </c>
      <c r="D115" s="10" t="s">
        <v>295</v>
      </c>
      <c r="E115" s="203" t="s">
        <v>500</v>
      </c>
      <c r="F115" s="11">
        <v>0</v>
      </c>
      <c r="G115" s="319">
        <v>0</v>
      </c>
      <c r="H115" s="317"/>
      <c r="I115" s="318"/>
      <c r="J115" s="319">
        <v>0</v>
      </c>
      <c r="K115" s="317"/>
      <c r="L115" s="317"/>
      <c r="M115" s="223"/>
    </row>
    <row r="116" spans="1:13" ht="42" customHeight="1">
      <c r="A116" s="5" t="s">
        <v>501</v>
      </c>
      <c r="B116" s="5" t="s">
        <v>15</v>
      </c>
      <c r="C116" s="5" t="s">
        <v>13</v>
      </c>
      <c r="D116" s="5" t="s">
        <v>11</v>
      </c>
      <c r="E116" s="202" t="s">
        <v>502</v>
      </c>
      <c r="F116" s="9">
        <v>0</v>
      </c>
      <c r="G116" s="315">
        <v>0</v>
      </c>
      <c r="H116" s="286"/>
      <c r="I116" s="284"/>
      <c r="J116" s="315">
        <v>0</v>
      </c>
      <c r="K116" s="286"/>
      <c r="L116" s="286"/>
      <c r="M116" s="222"/>
    </row>
    <row r="117" spans="1:13" s="12" customFormat="1" ht="30.75" customHeight="1">
      <c r="A117" s="10" t="s">
        <v>503</v>
      </c>
      <c r="B117" s="10" t="s">
        <v>15</v>
      </c>
      <c r="C117" s="10" t="s">
        <v>14</v>
      </c>
      <c r="D117" s="10" t="s">
        <v>295</v>
      </c>
      <c r="E117" s="203" t="s">
        <v>504</v>
      </c>
      <c r="F117" s="11">
        <v>0</v>
      </c>
      <c r="G117" s="319">
        <v>0</v>
      </c>
      <c r="H117" s="317"/>
      <c r="I117" s="318"/>
      <c r="J117" s="319">
        <v>0</v>
      </c>
      <c r="K117" s="317"/>
      <c r="L117" s="317"/>
      <c r="M117" s="223"/>
    </row>
    <row r="118" spans="1:13" ht="33" customHeight="1">
      <c r="A118" s="5" t="s">
        <v>505</v>
      </c>
      <c r="B118" s="5" t="s">
        <v>15</v>
      </c>
      <c r="C118" s="5" t="s">
        <v>14</v>
      </c>
      <c r="D118" s="5" t="s">
        <v>11</v>
      </c>
      <c r="E118" s="202" t="s">
        <v>506</v>
      </c>
      <c r="F118" s="9">
        <v>0</v>
      </c>
      <c r="G118" s="315">
        <v>0</v>
      </c>
      <c r="H118" s="286"/>
      <c r="I118" s="284"/>
      <c r="J118" s="315">
        <v>0</v>
      </c>
      <c r="K118" s="286"/>
      <c r="L118" s="286"/>
      <c r="M118" s="222"/>
    </row>
    <row r="119" spans="1:13" s="12" customFormat="1" ht="47.25" customHeight="1">
      <c r="A119" s="10" t="s">
        <v>507</v>
      </c>
      <c r="B119" s="10" t="s">
        <v>15</v>
      </c>
      <c r="C119" s="10" t="s">
        <v>15</v>
      </c>
      <c r="D119" s="10" t="s">
        <v>295</v>
      </c>
      <c r="E119" s="203" t="s">
        <v>508</v>
      </c>
      <c r="F119" s="11">
        <v>0</v>
      </c>
      <c r="G119" s="319">
        <v>0</v>
      </c>
      <c r="H119" s="317"/>
      <c r="I119" s="318"/>
      <c r="J119" s="319">
        <v>0</v>
      </c>
      <c r="K119" s="317"/>
      <c r="L119" s="317"/>
      <c r="M119" s="223"/>
    </row>
    <row r="120" spans="1:13" ht="62.25" customHeight="1">
      <c r="A120" s="5" t="s">
        <v>509</v>
      </c>
      <c r="B120" s="5" t="s">
        <v>15</v>
      </c>
      <c r="C120" s="5" t="s">
        <v>15</v>
      </c>
      <c r="D120" s="5" t="s">
        <v>11</v>
      </c>
      <c r="E120" s="202" t="s">
        <v>510</v>
      </c>
      <c r="F120" s="9">
        <v>0</v>
      </c>
      <c r="G120" s="315">
        <v>0</v>
      </c>
      <c r="H120" s="286"/>
      <c r="I120" s="284"/>
      <c r="J120" s="315">
        <v>0</v>
      </c>
      <c r="K120" s="286"/>
      <c r="L120" s="286"/>
      <c r="M120" s="222"/>
    </row>
    <row r="121" spans="1:13" ht="47.25" customHeight="1">
      <c r="A121" s="5" t="s">
        <v>511</v>
      </c>
      <c r="B121" s="5" t="s">
        <v>15</v>
      </c>
      <c r="C121" s="5" t="s">
        <v>16</v>
      </c>
      <c r="D121" s="5" t="s">
        <v>295</v>
      </c>
      <c r="E121" s="202" t="s">
        <v>512</v>
      </c>
      <c r="F121" s="9">
        <v>0</v>
      </c>
      <c r="G121" s="315">
        <v>0</v>
      </c>
      <c r="H121" s="286"/>
      <c r="I121" s="284"/>
      <c r="J121" s="315">
        <v>0</v>
      </c>
      <c r="K121" s="286"/>
      <c r="L121" s="286"/>
      <c r="M121" s="222"/>
    </row>
    <row r="122" spans="1:13" ht="57" customHeight="1">
      <c r="A122" s="5" t="s">
        <v>513</v>
      </c>
      <c r="B122" s="5" t="s">
        <v>15</v>
      </c>
      <c r="C122" s="5" t="s">
        <v>16</v>
      </c>
      <c r="D122" s="5" t="s">
        <v>11</v>
      </c>
      <c r="E122" s="202" t="s">
        <v>514</v>
      </c>
      <c r="F122" s="9">
        <v>0</v>
      </c>
      <c r="G122" s="315">
        <v>0</v>
      </c>
      <c r="H122" s="286"/>
      <c r="I122" s="284"/>
      <c r="J122" s="315">
        <v>0</v>
      </c>
      <c r="K122" s="286"/>
      <c r="L122" s="286"/>
      <c r="M122" s="222"/>
    </row>
    <row r="123" spans="1:13" ht="96" customHeight="1">
      <c r="A123" s="10" t="s">
        <v>515</v>
      </c>
      <c r="B123" s="10" t="s">
        <v>16</v>
      </c>
      <c r="C123" s="10" t="s">
        <v>295</v>
      </c>
      <c r="D123" s="10" t="s">
        <v>295</v>
      </c>
      <c r="E123" s="203" t="s">
        <v>516</v>
      </c>
      <c r="F123" s="11">
        <f>F124+F126+F128+F130+F132+F134</f>
        <v>317386</v>
      </c>
      <c r="G123" s="319">
        <f>G124+G126+G128+G130+G132+G134</f>
        <v>311986</v>
      </c>
      <c r="H123" s="317"/>
      <c r="I123" s="318"/>
      <c r="J123" s="319">
        <f>J134</f>
        <v>5400</v>
      </c>
      <c r="K123" s="317"/>
      <c r="L123" s="317"/>
      <c r="M123" s="222"/>
    </row>
    <row r="124" spans="1:13" s="12" customFormat="1" ht="32.25" customHeight="1">
      <c r="A124" s="10" t="s">
        <v>517</v>
      </c>
      <c r="B124" s="10" t="s">
        <v>16</v>
      </c>
      <c r="C124" s="10" t="s">
        <v>11</v>
      </c>
      <c r="D124" s="10" t="s">
        <v>295</v>
      </c>
      <c r="E124" s="203" t="s">
        <v>518</v>
      </c>
      <c r="F124" s="11">
        <v>0</v>
      </c>
      <c r="G124" s="319">
        <v>0</v>
      </c>
      <c r="H124" s="317"/>
      <c r="I124" s="318"/>
      <c r="J124" s="319">
        <v>0</v>
      </c>
      <c r="K124" s="317"/>
      <c r="L124" s="317"/>
      <c r="M124" s="223"/>
    </row>
    <row r="125" spans="1:13" ht="33.75" customHeight="1">
      <c r="A125" s="5" t="s">
        <v>519</v>
      </c>
      <c r="B125" s="5" t="s">
        <v>16</v>
      </c>
      <c r="C125" s="5" t="s">
        <v>11</v>
      </c>
      <c r="D125" s="5" t="s">
        <v>11</v>
      </c>
      <c r="E125" s="202" t="s">
        <v>520</v>
      </c>
      <c r="F125" s="9">
        <v>0</v>
      </c>
      <c r="G125" s="315">
        <v>0</v>
      </c>
      <c r="H125" s="286"/>
      <c r="I125" s="284"/>
      <c r="J125" s="315">
        <v>0</v>
      </c>
      <c r="K125" s="286"/>
      <c r="L125" s="286"/>
      <c r="M125" s="222"/>
    </row>
    <row r="126" spans="1:13" ht="29.25" customHeight="1">
      <c r="A126" s="5" t="s">
        <v>521</v>
      </c>
      <c r="B126" s="5" t="s">
        <v>16</v>
      </c>
      <c r="C126" s="5" t="s">
        <v>12</v>
      </c>
      <c r="D126" s="5" t="s">
        <v>295</v>
      </c>
      <c r="E126" s="202" t="s">
        <v>522</v>
      </c>
      <c r="F126" s="9">
        <v>0</v>
      </c>
      <c r="G126" s="315">
        <v>0</v>
      </c>
      <c r="H126" s="286"/>
      <c r="I126" s="284"/>
      <c r="J126" s="315">
        <v>0</v>
      </c>
      <c r="K126" s="286"/>
      <c r="L126" s="286"/>
      <c r="M126" s="222"/>
    </row>
    <row r="127" spans="1:13" ht="19.5" customHeight="1">
      <c r="A127" s="5" t="s">
        <v>523</v>
      </c>
      <c r="B127" s="5" t="s">
        <v>16</v>
      </c>
      <c r="C127" s="5" t="s">
        <v>12</v>
      </c>
      <c r="D127" s="5" t="s">
        <v>11</v>
      </c>
      <c r="E127" s="202" t="s">
        <v>524</v>
      </c>
      <c r="F127" s="9">
        <v>0</v>
      </c>
      <c r="G127" s="315">
        <v>0</v>
      </c>
      <c r="H127" s="286"/>
      <c r="I127" s="284"/>
      <c r="J127" s="315">
        <v>0</v>
      </c>
      <c r="K127" s="286"/>
      <c r="L127" s="286"/>
      <c r="M127" s="222"/>
    </row>
    <row r="128" spans="1:13" s="12" customFormat="1" ht="19.5" customHeight="1">
      <c r="A128" s="10" t="s">
        <v>525</v>
      </c>
      <c r="B128" s="10" t="s">
        <v>16</v>
      </c>
      <c r="C128" s="10" t="s">
        <v>13</v>
      </c>
      <c r="D128" s="10" t="s">
        <v>295</v>
      </c>
      <c r="E128" s="203" t="s">
        <v>526</v>
      </c>
      <c r="F128" s="11">
        <v>0</v>
      </c>
      <c r="G128" s="319">
        <v>0</v>
      </c>
      <c r="H128" s="317"/>
      <c r="I128" s="318"/>
      <c r="J128" s="319">
        <v>0</v>
      </c>
      <c r="K128" s="317"/>
      <c r="L128" s="317"/>
      <c r="M128" s="223"/>
    </row>
    <row r="129" spans="1:13" ht="24.75" customHeight="1">
      <c r="A129" s="5" t="s">
        <v>527</v>
      </c>
      <c r="B129" s="5" t="s">
        <v>16</v>
      </c>
      <c r="C129" s="5" t="s">
        <v>13</v>
      </c>
      <c r="D129" s="5" t="s">
        <v>11</v>
      </c>
      <c r="E129" s="202" t="s">
        <v>528</v>
      </c>
      <c r="F129" s="11">
        <v>0</v>
      </c>
      <c r="G129" s="319">
        <v>0</v>
      </c>
      <c r="H129" s="317"/>
      <c r="I129" s="318"/>
      <c r="J129" s="319">
        <v>0</v>
      </c>
      <c r="K129" s="317"/>
      <c r="L129" s="317"/>
      <c r="M129" s="222"/>
    </row>
    <row r="130" spans="1:13" s="12" customFormat="1" ht="31.5" customHeight="1">
      <c r="A130" s="10" t="s">
        <v>529</v>
      </c>
      <c r="B130" s="10" t="s">
        <v>16</v>
      </c>
      <c r="C130" s="10" t="s">
        <v>14</v>
      </c>
      <c r="D130" s="10" t="s">
        <v>295</v>
      </c>
      <c r="E130" s="203" t="s">
        <v>530</v>
      </c>
      <c r="F130" s="11">
        <v>0</v>
      </c>
      <c r="G130" s="319">
        <v>0</v>
      </c>
      <c r="H130" s="317"/>
      <c r="I130" s="318"/>
      <c r="J130" s="319">
        <v>0</v>
      </c>
      <c r="K130" s="317"/>
      <c r="L130" s="317"/>
      <c r="M130" s="223"/>
    </row>
    <row r="131" spans="1:13" ht="19.5" customHeight="1">
      <c r="A131" s="5" t="s">
        <v>531</v>
      </c>
      <c r="B131" s="5" t="s">
        <v>16</v>
      </c>
      <c r="C131" s="5" t="s">
        <v>14</v>
      </c>
      <c r="D131" s="5" t="s">
        <v>11</v>
      </c>
      <c r="E131" s="202" t="s">
        <v>532</v>
      </c>
      <c r="F131" s="9">
        <f>G131+J131</f>
        <v>0</v>
      </c>
      <c r="G131" s="315">
        <v>0</v>
      </c>
      <c r="H131" s="286"/>
      <c r="I131" s="284"/>
      <c r="J131" s="315">
        <v>0</v>
      </c>
      <c r="K131" s="286"/>
      <c r="L131" s="286"/>
      <c r="M131" s="222"/>
    </row>
    <row r="132" spans="1:13" s="12" customFormat="1" ht="75" customHeight="1">
      <c r="A132" s="10" t="s">
        <v>533</v>
      </c>
      <c r="B132" s="10" t="s">
        <v>16</v>
      </c>
      <c r="C132" s="10" t="s">
        <v>15</v>
      </c>
      <c r="D132" s="10" t="s">
        <v>295</v>
      </c>
      <c r="E132" s="203" t="s">
        <v>534</v>
      </c>
      <c r="F132" s="11">
        <v>0</v>
      </c>
      <c r="G132" s="319">
        <v>0</v>
      </c>
      <c r="H132" s="317"/>
      <c r="I132" s="318"/>
      <c r="J132" s="319">
        <v>0</v>
      </c>
      <c r="K132" s="317"/>
      <c r="L132" s="317"/>
      <c r="M132" s="223"/>
    </row>
    <row r="133" spans="1:13" ht="60" customHeight="1">
      <c r="A133" s="5" t="s">
        <v>535</v>
      </c>
      <c r="B133" s="5" t="s">
        <v>16</v>
      </c>
      <c r="C133" s="5" t="s">
        <v>15</v>
      </c>
      <c r="D133" s="5" t="s">
        <v>11</v>
      </c>
      <c r="E133" s="202" t="s">
        <v>536</v>
      </c>
      <c r="F133" s="9">
        <v>0</v>
      </c>
      <c r="G133" s="315">
        <v>0</v>
      </c>
      <c r="H133" s="286"/>
      <c r="I133" s="284"/>
      <c r="J133" s="315">
        <v>0</v>
      </c>
      <c r="K133" s="286"/>
      <c r="L133" s="286"/>
      <c r="M133" s="222"/>
    </row>
    <row r="134" spans="1:13" s="12" customFormat="1" ht="84.75" customHeight="1">
      <c r="A134" s="10" t="s">
        <v>537</v>
      </c>
      <c r="B134" s="10" t="s">
        <v>16</v>
      </c>
      <c r="C134" s="10" t="s">
        <v>16</v>
      </c>
      <c r="D134" s="10" t="s">
        <v>295</v>
      </c>
      <c r="E134" s="203" t="s">
        <v>538</v>
      </c>
      <c r="F134" s="11">
        <f>F135</f>
        <v>317386</v>
      </c>
      <c r="G134" s="319">
        <f>G135</f>
        <v>311986</v>
      </c>
      <c r="H134" s="317"/>
      <c r="I134" s="318"/>
      <c r="J134" s="319">
        <f>J135</f>
        <v>5400</v>
      </c>
      <c r="K134" s="317"/>
      <c r="L134" s="317"/>
      <c r="M134" s="223"/>
    </row>
    <row r="135" spans="1:13" ht="48" customHeight="1">
      <c r="A135" s="5" t="s">
        <v>539</v>
      </c>
      <c r="B135" s="5" t="s">
        <v>16</v>
      </c>
      <c r="C135" s="5" t="s">
        <v>16</v>
      </c>
      <c r="D135" s="5" t="s">
        <v>11</v>
      </c>
      <c r="E135" s="202" t="s">
        <v>540</v>
      </c>
      <c r="F135" s="11">
        <f>G135+J135</f>
        <v>317386</v>
      </c>
      <c r="G135" s="319">
        <v>311986</v>
      </c>
      <c r="H135" s="317"/>
      <c r="I135" s="318"/>
      <c r="J135" s="319">
        <v>5400</v>
      </c>
      <c r="K135" s="317"/>
      <c r="L135" s="317"/>
      <c r="M135" s="222"/>
    </row>
    <row r="136" spans="1:13" ht="64.5" customHeight="1">
      <c r="A136" s="10" t="s">
        <v>541</v>
      </c>
      <c r="B136" s="10" t="s">
        <v>288</v>
      </c>
      <c r="C136" s="10" t="s">
        <v>295</v>
      </c>
      <c r="D136" s="10" t="s">
        <v>295</v>
      </c>
      <c r="E136" s="203" t="s">
        <v>542</v>
      </c>
      <c r="F136" s="11">
        <f>F137+F141+F146+F151+F153+F155</f>
        <v>1260</v>
      </c>
      <c r="G136" s="319">
        <f>G137+G141+G146+G151+G153+G155</f>
        <v>1260</v>
      </c>
      <c r="H136" s="317"/>
      <c r="I136" s="318"/>
      <c r="J136" s="319">
        <f>J137+J141+J146+J151+J153+J155</f>
        <v>0</v>
      </c>
      <c r="K136" s="317"/>
      <c r="L136" s="317"/>
      <c r="M136" s="222"/>
    </row>
    <row r="137" spans="1:13" ht="29.25" customHeight="1">
      <c r="A137" s="5" t="s">
        <v>543</v>
      </c>
      <c r="B137" s="5" t="s">
        <v>288</v>
      </c>
      <c r="C137" s="5" t="s">
        <v>11</v>
      </c>
      <c r="D137" s="5" t="s">
        <v>295</v>
      </c>
      <c r="E137" s="202" t="s">
        <v>544</v>
      </c>
      <c r="F137" s="9">
        <v>0</v>
      </c>
      <c r="G137" s="315">
        <v>0</v>
      </c>
      <c r="H137" s="286"/>
      <c r="I137" s="284"/>
      <c r="J137" s="315">
        <v>0</v>
      </c>
      <c r="K137" s="286"/>
      <c r="L137" s="286"/>
      <c r="M137" s="222"/>
    </row>
    <row r="138" spans="1:13" ht="19.5" customHeight="1">
      <c r="A138" s="5" t="s">
        <v>545</v>
      </c>
      <c r="B138" s="5" t="s">
        <v>288</v>
      </c>
      <c r="C138" s="5" t="s">
        <v>11</v>
      </c>
      <c r="D138" s="5" t="s">
        <v>11</v>
      </c>
      <c r="E138" s="202" t="s">
        <v>546</v>
      </c>
      <c r="F138" s="9">
        <v>0</v>
      </c>
      <c r="G138" s="315">
        <v>0</v>
      </c>
      <c r="H138" s="286"/>
      <c r="I138" s="284"/>
      <c r="J138" s="315">
        <v>0</v>
      </c>
      <c r="K138" s="286"/>
      <c r="L138" s="286"/>
      <c r="M138" s="222"/>
    </row>
    <row r="139" spans="1:13" ht="19.5" customHeight="1">
      <c r="A139" s="5" t="s">
        <v>547</v>
      </c>
      <c r="B139" s="5" t="s">
        <v>288</v>
      </c>
      <c r="C139" s="5" t="s">
        <v>11</v>
      </c>
      <c r="D139" s="5" t="s">
        <v>12</v>
      </c>
      <c r="E139" s="202" t="s">
        <v>548</v>
      </c>
      <c r="F139" s="9">
        <v>0</v>
      </c>
      <c r="G139" s="315">
        <v>0</v>
      </c>
      <c r="H139" s="286"/>
      <c r="I139" s="284"/>
      <c r="J139" s="315">
        <v>0</v>
      </c>
      <c r="K139" s="286"/>
      <c r="L139" s="286"/>
      <c r="M139" s="222"/>
    </row>
    <row r="140" spans="1:13" ht="33" customHeight="1">
      <c r="A140" s="5" t="s">
        <v>549</v>
      </c>
      <c r="B140" s="5" t="s">
        <v>288</v>
      </c>
      <c r="C140" s="5" t="s">
        <v>11</v>
      </c>
      <c r="D140" s="5" t="s">
        <v>13</v>
      </c>
      <c r="E140" s="202" t="s">
        <v>550</v>
      </c>
      <c r="F140" s="9">
        <v>0</v>
      </c>
      <c r="G140" s="315">
        <v>0</v>
      </c>
      <c r="H140" s="286"/>
      <c r="I140" s="284"/>
      <c r="J140" s="315">
        <v>0</v>
      </c>
      <c r="K140" s="286"/>
      <c r="L140" s="286"/>
      <c r="M140" s="222"/>
    </row>
    <row r="141" spans="1:13" ht="31.5" customHeight="1">
      <c r="A141" s="5" t="s">
        <v>551</v>
      </c>
      <c r="B141" s="5" t="s">
        <v>288</v>
      </c>
      <c r="C141" s="5" t="s">
        <v>12</v>
      </c>
      <c r="D141" s="5" t="s">
        <v>295</v>
      </c>
      <c r="E141" s="202" t="s">
        <v>552</v>
      </c>
      <c r="F141" s="9">
        <v>0</v>
      </c>
      <c r="G141" s="315">
        <v>0</v>
      </c>
      <c r="H141" s="286"/>
      <c r="I141" s="284"/>
      <c r="J141" s="315">
        <v>0</v>
      </c>
      <c r="K141" s="286"/>
      <c r="L141" s="286"/>
      <c r="M141" s="222"/>
    </row>
    <row r="142" spans="1:13" ht="30" customHeight="1">
      <c r="A142" s="5" t="s">
        <v>553</v>
      </c>
      <c r="B142" s="5" t="s">
        <v>288</v>
      </c>
      <c r="C142" s="5" t="s">
        <v>12</v>
      </c>
      <c r="D142" s="5" t="s">
        <v>11</v>
      </c>
      <c r="E142" s="202" t="s">
        <v>554</v>
      </c>
      <c r="F142" s="9">
        <v>0</v>
      </c>
      <c r="G142" s="315">
        <v>0</v>
      </c>
      <c r="H142" s="286"/>
      <c r="I142" s="284"/>
      <c r="J142" s="315">
        <v>0</v>
      </c>
      <c r="K142" s="286"/>
      <c r="L142" s="286"/>
      <c r="M142" s="222"/>
    </row>
    <row r="143" spans="1:13" ht="31.5" customHeight="1">
      <c r="A143" s="5" t="s">
        <v>555</v>
      </c>
      <c r="B143" s="5" t="s">
        <v>288</v>
      </c>
      <c r="C143" s="5" t="s">
        <v>12</v>
      </c>
      <c r="D143" s="5" t="s">
        <v>12</v>
      </c>
      <c r="E143" s="202" t="s">
        <v>556</v>
      </c>
      <c r="F143" s="9">
        <v>0</v>
      </c>
      <c r="G143" s="315">
        <v>0</v>
      </c>
      <c r="H143" s="286"/>
      <c r="I143" s="284"/>
      <c r="J143" s="315">
        <v>0</v>
      </c>
      <c r="K143" s="286"/>
      <c r="L143" s="286"/>
      <c r="M143" s="222"/>
    </row>
    <row r="144" spans="1:13" ht="30" customHeight="1">
      <c r="A144" s="5" t="s">
        <v>557</v>
      </c>
      <c r="B144" s="5" t="s">
        <v>288</v>
      </c>
      <c r="C144" s="5" t="s">
        <v>12</v>
      </c>
      <c r="D144" s="5" t="s">
        <v>13</v>
      </c>
      <c r="E144" s="202" t="s">
        <v>558</v>
      </c>
      <c r="F144" s="9">
        <v>0</v>
      </c>
      <c r="G144" s="315">
        <v>0</v>
      </c>
      <c r="H144" s="286"/>
      <c r="I144" s="284"/>
      <c r="J144" s="315">
        <v>0</v>
      </c>
      <c r="K144" s="286"/>
      <c r="L144" s="286"/>
      <c r="M144" s="222"/>
    </row>
    <row r="145" spans="1:13" ht="27" customHeight="1">
      <c r="A145" s="5" t="s">
        <v>559</v>
      </c>
      <c r="B145" s="5" t="s">
        <v>288</v>
      </c>
      <c r="C145" s="5" t="s">
        <v>12</v>
      </c>
      <c r="D145" s="5" t="s">
        <v>14</v>
      </c>
      <c r="E145" s="202" t="s">
        <v>560</v>
      </c>
      <c r="F145" s="9">
        <v>0</v>
      </c>
      <c r="G145" s="315">
        <v>0</v>
      </c>
      <c r="H145" s="286"/>
      <c r="I145" s="284"/>
      <c r="J145" s="315">
        <v>0</v>
      </c>
      <c r="K145" s="286"/>
      <c r="L145" s="286"/>
      <c r="M145" s="222"/>
    </row>
    <row r="146" spans="1:13" ht="19.5" customHeight="1">
      <c r="A146" s="5" t="s">
        <v>561</v>
      </c>
      <c r="B146" s="5" t="s">
        <v>288</v>
      </c>
      <c r="C146" s="5" t="s">
        <v>13</v>
      </c>
      <c r="D146" s="5" t="s">
        <v>295</v>
      </c>
      <c r="E146" s="202" t="s">
        <v>562</v>
      </c>
      <c r="F146" s="9">
        <v>0</v>
      </c>
      <c r="G146" s="315">
        <v>0</v>
      </c>
      <c r="H146" s="286"/>
      <c r="I146" s="284"/>
      <c r="J146" s="315">
        <v>0</v>
      </c>
      <c r="K146" s="286"/>
      <c r="L146" s="286"/>
      <c r="M146" s="222"/>
    </row>
    <row r="147" spans="1:13" ht="30" customHeight="1">
      <c r="A147" s="5" t="s">
        <v>563</v>
      </c>
      <c r="B147" s="5" t="s">
        <v>288</v>
      </c>
      <c r="C147" s="5" t="s">
        <v>13</v>
      </c>
      <c r="D147" s="5" t="s">
        <v>11</v>
      </c>
      <c r="E147" s="202" t="s">
        <v>564</v>
      </c>
      <c r="F147" s="9">
        <v>0</v>
      </c>
      <c r="G147" s="315">
        <v>0</v>
      </c>
      <c r="H147" s="286"/>
      <c r="I147" s="284"/>
      <c r="J147" s="315">
        <v>0</v>
      </c>
      <c r="K147" s="286"/>
      <c r="L147" s="286"/>
      <c r="M147" s="222"/>
    </row>
    <row r="148" spans="1:13" ht="40.5" customHeight="1">
      <c r="A148" s="5" t="s">
        <v>565</v>
      </c>
      <c r="B148" s="5" t="s">
        <v>288</v>
      </c>
      <c r="C148" s="5" t="s">
        <v>13</v>
      </c>
      <c r="D148" s="5" t="s">
        <v>12</v>
      </c>
      <c r="E148" s="202" t="s">
        <v>566</v>
      </c>
      <c r="F148" s="9">
        <v>0</v>
      </c>
      <c r="G148" s="315">
        <v>0</v>
      </c>
      <c r="H148" s="286"/>
      <c r="I148" s="284"/>
      <c r="J148" s="315">
        <v>0</v>
      </c>
      <c r="K148" s="286"/>
      <c r="L148" s="286"/>
      <c r="M148" s="222"/>
    </row>
    <row r="149" spans="1:13" ht="44.25" customHeight="1">
      <c r="A149" s="5" t="s">
        <v>567</v>
      </c>
      <c r="B149" s="5" t="s">
        <v>288</v>
      </c>
      <c r="C149" s="5" t="s">
        <v>13</v>
      </c>
      <c r="D149" s="5" t="s">
        <v>13</v>
      </c>
      <c r="E149" s="202" t="s">
        <v>568</v>
      </c>
      <c r="F149" s="9">
        <v>0</v>
      </c>
      <c r="G149" s="315">
        <v>0</v>
      </c>
      <c r="H149" s="286"/>
      <c r="I149" s="284"/>
      <c r="J149" s="315">
        <v>0</v>
      </c>
      <c r="K149" s="286"/>
      <c r="L149" s="286"/>
      <c r="M149" s="222"/>
    </row>
    <row r="150" spans="1:13" ht="41.25" customHeight="1">
      <c r="A150" s="5" t="s">
        <v>569</v>
      </c>
      <c r="B150" s="5" t="s">
        <v>288</v>
      </c>
      <c r="C150" s="5" t="s">
        <v>13</v>
      </c>
      <c r="D150" s="5" t="s">
        <v>14</v>
      </c>
      <c r="E150" s="202" t="s">
        <v>570</v>
      </c>
      <c r="F150" s="9">
        <v>0</v>
      </c>
      <c r="G150" s="315">
        <v>0</v>
      </c>
      <c r="H150" s="286"/>
      <c r="I150" s="284"/>
      <c r="J150" s="315">
        <v>0</v>
      </c>
      <c r="K150" s="286"/>
      <c r="L150" s="286"/>
      <c r="M150" s="222"/>
    </row>
    <row r="151" spans="1:13" ht="31.5" customHeight="1">
      <c r="A151" s="5" t="s">
        <v>571</v>
      </c>
      <c r="B151" s="5" t="s">
        <v>288</v>
      </c>
      <c r="C151" s="5" t="s">
        <v>14</v>
      </c>
      <c r="D151" s="5" t="s">
        <v>295</v>
      </c>
      <c r="E151" s="202" t="s">
        <v>572</v>
      </c>
      <c r="F151" s="9">
        <v>0</v>
      </c>
      <c r="G151" s="315">
        <v>0</v>
      </c>
      <c r="H151" s="286"/>
      <c r="I151" s="284"/>
      <c r="J151" s="315">
        <v>0</v>
      </c>
      <c r="K151" s="286"/>
      <c r="L151" s="286"/>
      <c r="M151" s="222"/>
    </row>
    <row r="152" spans="1:13" ht="33" customHeight="1">
      <c r="A152" s="5" t="s">
        <v>573</v>
      </c>
      <c r="B152" s="5" t="s">
        <v>288</v>
      </c>
      <c r="C152" s="5" t="s">
        <v>14</v>
      </c>
      <c r="D152" s="5" t="s">
        <v>11</v>
      </c>
      <c r="E152" s="202" t="s">
        <v>574</v>
      </c>
      <c r="F152" s="9">
        <v>0</v>
      </c>
      <c r="G152" s="315">
        <v>0</v>
      </c>
      <c r="H152" s="286"/>
      <c r="I152" s="284"/>
      <c r="J152" s="315">
        <v>0</v>
      </c>
      <c r="K152" s="286"/>
      <c r="L152" s="286"/>
      <c r="M152" s="222"/>
    </row>
    <row r="153" spans="1:13" ht="36.75" customHeight="1">
      <c r="A153" s="5" t="s">
        <v>575</v>
      </c>
      <c r="B153" s="5" t="s">
        <v>288</v>
      </c>
      <c r="C153" s="5" t="s">
        <v>15</v>
      </c>
      <c r="D153" s="5" t="s">
        <v>295</v>
      </c>
      <c r="E153" s="202" t="s">
        <v>576</v>
      </c>
      <c r="F153" s="9">
        <v>0</v>
      </c>
      <c r="G153" s="315">
        <v>0</v>
      </c>
      <c r="H153" s="286"/>
      <c r="I153" s="284"/>
      <c r="J153" s="315">
        <v>0</v>
      </c>
      <c r="K153" s="286"/>
      <c r="L153" s="286"/>
      <c r="M153" s="222"/>
    </row>
    <row r="154" spans="1:13" ht="49.5" customHeight="1">
      <c r="A154" s="5" t="s">
        <v>577</v>
      </c>
      <c r="B154" s="5" t="s">
        <v>288</v>
      </c>
      <c r="C154" s="5" t="s">
        <v>15</v>
      </c>
      <c r="D154" s="5" t="s">
        <v>11</v>
      </c>
      <c r="E154" s="202" t="s">
        <v>578</v>
      </c>
      <c r="F154" s="9">
        <v>0</v>
      </c>
      <c r="G154" s="315">
        <v>0</v>
      </c>
      <c r="H154" s="286"/>
      <c r="I154" s="284"/>
      <c r="J154" s="315">
        <v>0</v>
      </c>
      <c r="K154" s="286"/>
      <c r="L154" s="286"/>
      <c r="M154" s="222"/>
    </row>
    <row r="155" spans="1:13" ht="33.75" customHeight="1">
      <c r="A155" s="5" t="s">
        <v>579</v>
      </c>
      <c r="B155" s="5" t="s">
        <v>288</v>
      </c>
      <c r="C155" s="5" t="s">
        <v>16</v>
      </c>
      <c r="D155" s="5" t="s">
        <v>295</v>
      </c>
      <c r="E155" s="202" t="s">
        <v>580</v>
      </c>
      <c r="F155" s="9">
        <f>F156+F157</f>
        <v>1260</v>
      </c>
      <c r="G155" s="315">
        <f>G156+G157</f>
        <v>1260</v>
      </c>
      <c r="H155" s="286"/>
      <c r="I155" s="284"/>
      <c r="J155" s="315">
        <v>0</v>
      </c>
      <c r="K155" s="286"/>
      <c r="L155" s="286"/>
      <c r="M155" s="222"/>
    </row>
    <row r="156" spans="1:13" ht="36" customHeight="1">
      <c r="A156" s="5" t="s">
        <v>581</v>
      </c>
      <c r="B156" s="5" t="s">
        <v>288</v>
      </c>
      <c r="C156" s="5" t="s">
        <v>16</v>
      </c>
      <c r="D156" s="5" t="s">
        <v>11</v>
      </c>
      <c r="E156" s="202" t="s">
        <v>582</v>
      </c>
      <c r="F156" s="9">
        <v>0</v>
      </c>
      <c r="G156" s="315">
        <v>0</v>
      </c>
      <c r="H156" s="286"/>
      <c r="I156" s="284"/>
      <c r="J156" s="315">
        <v>0</v>
      </c>
      <c r="K156" s="286"/>
      <c r="L156" s="286"/>
      <c r="M156" s="222"/>
    </row>
    <row r="157" spans="1:13" ht="38.25" customHeight="1">
      <c r="A157" s="5" t="s">
        <v>583</v>
      </c>
      <c r="B157" s="5" t="s">
        <v>288</v>
      </c>
      <c r="C157" s="5" t="s">
        <v>16</v>
      </c>
      <c r="D157" s="5" t="s">
        <v>12</v>
      </c>
      <c r="E157" s="202" t="s">
        <v>584</v>
      </c>
      <c r="F157" s="9">
        <v>1260</v>
      </c>
      <c r="G157" s="315">
        <v>1260</v>
      </c>
      <c r="H157" s="286"/>
      <c r="I157" s="284"/>
      <c r="J157" s="315">
        <v>0</v>
      </c>
      <c r="K157" s="286"/>
      <c r="L157" s="286"/>
      <c r="M157" s="222"/>
    </row>
    <row r="158" spans="1:13" ht="18.75" customHeight="1">
      <c r="A158" s="10" t="s">
        <v>585</v>
      </c>
      <c r="B158" s="10" t="s">
        <v>289</v>
      </c>
      <c r="C158" s="10" t="s">
        <v>295</v>
      </c>
      <c r="D158" s="10" t="s">
        <v>295</v>
      </c>
      <c r="E158" s="203" t="s">
        <v>586</v>
      </c>
      <c r="F158" s="11">
        <f>G158+J158</f>
        <v>199117</v>
      </c>
      <c r="G158" s="319">
        <f>G159+G161+G169+G173+G177+G179</f>
        <v>102550</v>
      </c>
      <c r="H158" s="317"/>
      <c r="I158" s="318"/>
      <c r="J158" s="319">
        <f>J161+J169+J177+J179</f>
        <v>96567</v>
      </c>
      <c r="K158" s="317"/>
      <c r="L158" s="317"/>
      <c r="M158" s="222"/>
    </row>
    <row r="159" spans="1:13" ht="31.5" customHeight="1">
      <c r="A159" s="5" t="s">
        <v>587</v>
      </c>
      <c r="B159" s="5" t="s">
        <v>289</v>
      </c>
      <c r="C159" s="5" t="s">
        <v>11</v>
      </c>
      <c r="D159" s="5" t="s">
        <v>295</v>
      </c>
      <c r="E159" s="202" t="s">
        <v>588</v>
      </c>
      <c r="F159" s="9">
        <f>F160</f>
        <v>4000</v>
      </c>
      <c r="G159" s="315">
        <f>G160</f>
        <v>4000</v>
      </c>
      <c r="H159" s="286"/>
      <c r="I159" s="284"/>
      <c r="J159" s="315">
        <v>0</v>
      </c>
      <c r="K159" s="286"/>
      <c r="L159" s="286"/>
      <c r="M159" s="222"/>
    </row>
    <row r="160" spans="1:13" ht="31.5" customHeight="1">
      <c r="A160" s="5" t="s">
        <v>589</v>
      </c>
      <c r="B160" s="5" t="s">
        <v>289</v>
      </c>
      <c r="C160" s="5" t="s">
        <v>11</v>
      </c>
      <c r="D160" s="5" t="s">
        <v>11</v>
      </c>
      <c r="E160" s="202" t="s">
        <v>590</v>
      </c>
      <c r="F160" s="9">
        <v>4000</v>
      </c>
      <c r="G160" s="315">
        <v>4000</v>
      </c>
      <c r="H160" s="286"/>
      <c r="I160" s="284"/>
      <c r="J160" s="315">
        <v>0</v>
      </c>
      <c r="K160" s="286"/>
      <c r="L160" s="286"/>
      <c r="M160" s="222"/>
    </row>
    <row r="161" spans="1:13" ht="28.5" customHeight="1">
      <c r="A161" s="5" t="s">
        <v>591</v>
      </c>
      <c r="B161" s="5" t="s">
        <v>289</v>
      </c>
      <c r="C161" s="5" t="s">
        <v>12</v>
      </c>
      <c r="D161" s="5" t="s">
        <v>295</v>
      </c>
      <c r="E161" s="202" t="s">
        <v>592</v>
      </c>
      <c r="F161" s="9">
        <f>G161+J161</f>
        <v>190117</v>
      </c>
      <c r="G161" s="315">
        <f>G164+G165</f>
        <v>93550</v>
      </c>
      <c r="H161" s="286"/>
      <c r="I161" s="284"/>
      <c r="J161" s="315">
        <f>J164+J168</f>
        <v>96567</v>
      </c>
      <c r="K161" s="286"/>
      <c r="L161" s="286"/>
      <c r="M161" s="222"/>
    </row>
    <row r="162" spans="1:13" ht="19.5" customHeight="1">
      <c r="A162" s="5" t="s">
        <v>593</v>
      </c>
      <c r="B162" s="5" t="s">
        <v>289</v>
      </c>
      <c r="C162" s="5" t="s">
        <v>12</v>
      </c>
      <c r="D162" s="5" t="s">
        <v>11</v>
      </c>
      <c r="E162" s="202" t="s">
        <v>594</v>
      </c>
      <c r="F162" s="9">
        <v>0</v>
      </c>
      <c r="G162" s="315">
        <v>0</v>
      </c>
      <c r="H162" s="286"/>
      <c r="I162" s="284"/>
      <c r="J162" s="315">
        <v>0</v>
      </c>
      <c r="K162" s="286"/>
      <c r="L162" s="286"/>
      <c r="M162" s="222"/>
    </row>
    <row r="163" spans="1:13" ht="30" customHeight="1">
      <c r="A163" s="5" t="s">
        <v>595</v>
      </c>
      <c r="B163" s="5" t="s">
        <v>289</v>
      </c>
      <c r="C163" s="5" t="s">
        <v>12</v>
      </c>
      <c r="D163" s="5" t="s">
        <v>12</v>
      </c>
      <c r="E163" s="202" t="s">
        <v>596</v>
      </c>
      <c r="F163" s="9">
        <v>0</v>
      </c>
      <c r="G163" s="315">
        <v>0</v>
      </c>
      <c r="H163" s="286"/>
      <c r="I163" s="284"/>
      <c r="J163" s="315">
        <v>0</v>
      </c>
      <c r="K163" s="286"/>
      <c r="L163" s="286"/>
      <c r="M163" s="222"/>
    </row>
    <row r="164" spans="1:13" ht="34.5" customHeight="1">
      <c r="A164" s="5" t="s">
        <v>597</v>
      </c>
      <c r="B164" s="5" t="s">
        <v>289</v>
      </c>
      <c r="C164" s="5" t="s">
        <v>12</v>
      </c>
      <c r="D164" s="5" t="s">
        <v>13</v>
      </c>
      <c r="E164" s="202" t="s">
        <v>598</v>
      </c>
      <c r="F164" s="9">
        <f>G164+J164</f>
        <v>132875</v>
      </c>
      <c r="G164" s="315">
        <v>85700</v>
      </c>
      <c r="H164" s="286"/>
      <c r="I164" s="284"/>
      <c r="J164" s="315">
        <v>47175</v>
      </c>
      <c r="K164" s="286"/>
      <c r="L164" s="286"/>
      <c r="M164" s="222"/>
    </row>
    <row r="165" spans="1:13" ht="28.5" customHeight="1">
      <c r="A165" s="5" t="s">
        <v>599</v>
      </c>
      <c r="B165" s="5" t="s">
        <v>289</v>
      </c>
      <c r="C165" s="5" t="s">
        <v>12</v>
      </c>
      <c r="D165" s="5" t="s">
        <v>14</v>
      </c>
      <c r="E165" s="202" t="s">
        <v>600</v>
      </c>
      <c r="F165" s="9">
        <v>7850</v>
      </c>
      <c r="G165" s="320">
        <v>7850</v>
      </c>
      <c r="H165" s="321"/>
      <c r="I165" s="322"/>
      <c r="J165" s="315">
        <v>0</v>
      </c>
      <c r="K165" s="286"/>
      <c r="L165" s="286"/>
      <c r="M165" s="222"/>
    </row>
    <row r="166" spans="1:13" ht="19.5" customHeight="1">
      <c r="A166" s="5" t="s">
        <v>601</v>
      </c>
      <c r="B166" s="5" t="s">
        <v>289</v>
      </c>
      <c r="C166" s="5" t="s">
        <v>12</v>
      </c>
      <c r="D166" s="5" t="s">
        <v>15</v>
      </c>
      <c r="E166" s="202" t="s">
        <v>602</v>
      </c>
      <c r="F166" s="9">
        <v>0</v>
      </c>
      <c r="G166" s="320">
        <v>0</v>
      </c>
      <c r="H166" s="321"/>
      <c r="I166" s="322"/>
      <c r="J166" s="315">
        <v>0</v>
      </c>
      <c r="K166" s="286"/>
      <c r="L166" s="286"/>
      <c r="M166" s="222"/>
    </row>
    <row r="167" spans="1:13" ht="19.5" customHeight="1">
      <c r="A167" s="5" t="s">
        <v>603</v>
      </c>
      <c r="B167" s="5" t="s">
        <v>289</v>
      </c>
      <c r="C167" s="5" t="s">
        <v>12</v>
      </c>
      <c r="D167" s="5" t="s">
        <v>16</v>
      </c>
      <c r="E167" s="202" t="s">
        <v>604</v>
      </c>
      <c r="F167" s="9">
        <v>0</v>
      </c>
      <c r="G167" s="320">
        <v>0</v>
      </c>
      <c r="H167" s="321"/>
      <c r="I167" s="322"/>
      <c r="J167" s="315">
        <v>0</v>
      </c>
      <c r="K167" s="286"/>
      <c r="L167" s="286"/>
      <c r="M167" s="222"/>
    </row>
    <row r="168" spans="1:13" ht="45.75" customHeight="1">
      <c r="A168" s="5" t="s">
        <v>605</v>
      </c>
      <c r="B168" s="5" t="s">
        <v>289</v>
      </c>
      <c r="C168" s="5" t="s">
        <v>12</v>
      </c>
      <c r="D168" s="5" t="s">
        <v>288</v>
      </c>
      <c r="E168" s="202" t="s">
        <v>606</v>
      </c>
      <c r="F168" s="9">
        <v>49392</v>
      </c>
      <c r="G168" s="315">
        <v>0</v>
      </c>
      <c r="H168" s="286"/>
      <c r="I168" s="284"/>
      <c r="J168" s="315">
        <v>49392</v>
      </c>
      <c r="K168" s="286"/>
      <c r="L168" s="286"/>
      <c r="M168" s="222"/>
    </row>
    <row r="169" spans="1:13" ht="54.75" customHeight="1">
      <c r="A169" s="5" t="s">
        <v>607</v>
      </c>
      <c r="B169" s="5" t="s">
        <v>289</v>
      </c>
      <c r="C169" s="5" t="s">
        <v>13</v>
      </c>
      <c r="D169" s="5" t="s">
        <v>295</v>
      </c>
      <c r="E169" s="202" t="s">
        <v>608</v>
      </c>
      <c r="F169" s="9">
        <f>F170+F171+F172</f>
        <v>0</v>
      </c>
      <c r="G169" s="315">
        <f>G170+G171+G172</f>
        <v>0</v>
      </c>
      <c r="H169" s="286"/>
      <c r="I169" s="284"/>
      <c r="J169" s="315">
        <f>J170+J171+J172</f>
        <v>0</v>
      </c>
      <c r="K169" s="286"/>
      <c r="L169" s="286"/>
      <c r="M169" s="222"/>
    </row>
    <row r="170" spans="1:13" ht="32.25" customHeight="1">
      <c r="A170" s="5" t="s">
        <v>609</v>
      </c>
      <c r="B170" s="5" t="s">
        <v>289</v>
      </c>
      <c r="C170" s="5" t="s">
        <v>13</v>
      </c>
      <c r="D170" s="5" t="s">
        <v>11</v>
      </c>
      <c r="E170" s="202" t="s">
        <v>610</v>
      </c>
      <c r="F170" s="9">
        <v>0</v>
      </c>
      <c r="G170" s="315">
        <v>0</v>
      </c>
      <c r="H170" s="286"/>
      <c r="I170" s="284"/>
      <c r="J170" s="315">
        <v>0</v>
      </c>
      <c r="K170" s="286"/>
      <c r="L170" s="286"/>
      <c r="M170" s="222"/>
    </row>
    <row r="171" spans="1:13" ht="32.25" customHeight="1">
      <c r="A171" s="5" t="s">
        <v>611</v>
      </c>
      <c r="B171" s="5" t="s">
        <v>289</v>
      </c>
      <c r="C171" s="5" t="s">
        <v>13</v>
      </c>
      <c r="D171" s="5" t="s">
        <v>12</v>
      </c>
      <c r="E171" s="202" t="s">
        <v>612</v>
      </c>
      <c r="F171" s="9">
        <v>0</v>
      </c>
      <c r="G171" s="315">
        <v>0</v>
      </c>
      <c r="H171" s="286"/>
      <c r="I171" s="284"/>
      <c r="J171" s="315">
        <v>0</v>
      </c>
      <c r="K171" s="286"/>
      <c r="L171" s="286"/>
      <c r="M171" s="222"/>
    </row>
    <row r="172" spans="1:13" ht="19.5" customHeight="1">
      <c r="A172" s="5" t="s">
        <v>613</v>
      </c>
      <c r="B172" s="5" t="s">
        <v>289</v>
      </c>
      <c r="C172" s="5" t="s">
        <v>13</v>
      </c>
      <c r="D172" s="5" t="s">
        <v>13</v>
      </c>
      <c r="E172" s="202" t="s">
        <v>614</v>
      </c>
      <c r="F172" s="9">
        <v>0</v>
      </c>
      <c r="G172" s="315">
        <v>0</v>
      </c>
      <c r="H172" s="286"/>
      <c r="I172" s="284"/>
      <c r="J172" s="315">
        <v>0</v>
      </c>
      <c r="K172" s="286"/>
      <c r="L172" s="286"/>
      <c r="M172" s="222"/>
    </row>
    <row r="173" spans="1:13" ht="27" customHeight="1">
      <c r="A173" s="5" t="s">
        <v>615</v>
      </c>
      <c r="B173" s="5" t="s">
        <v>289</v>
      </c>
      <c r="C173" s="5" t="s">
        <v>14</v>
      </c>
      <c r="D173" s="5" t="s">
        <v>295</v>
      </c>
      <c r="E173" s="202" t="s">
        <v>616</v>
      </c>
      <c r="F173" s="9">
        <f>F174+F175+F176</f>
        <v>5000</v>
      </c>
      <c r="G173" s="315">
        <f>G174+G175+G176</f>
        <v>5000</v>
      </c>
      <c r="H173" s="286"/>
      <c r="I173" s="284"/>
      <c r="J173" s="315">
        <f>J174+J175+J176</f>
        <v>0</v>
      </c>
      <c r="K173" s="286"/>
      <c r="L173" s="286"/>
      <c r="M173" s="222"/>
    </row>
    <row r="174" spans="1:13" ht="27" customHeight="1">
      <c r="A174" s="5" t="s">
        <v>617</v>
      </c>
      <c r="B174" s="5" t="s">
        <v>289</v>
      </c>
      <c r="C174" s="5" t="s">
        <v>14</v>
      </c>
      <c r="D174" s="5" t="s">
        <v>11</v>
      </c>
      <c r="E174" s="202" t="s">
        <v>618</v>
      </c>
      <c r="F174" s="9">
        <v>5000</v>
      </c>
      <c r="G174" s="315">
        <v>5000</v>
      </c>
      <c r="H174" s="286"/>
      <c r="I174" s="284"/>
      <c r="J174" s="315">
        <v>0</v>
      </c>
      <c r="K174" s="286"/>
      <c r="L174" s="286"/>
      <c r="M174" s="222"/>
    </row>
    <row r="175" spans="1:13" ht="58.5" customHeight="1">
      <c r="A175" s="5" t="s">
        <v>619</v>
      </c>
      <c r="B175" s="5" t="s">
        <v>289</v>
      </c>
      <c r="C175" s="5" t="s">
        <v>14</v>
      </c>
      <c r="D175" s="5" t="s">
        <v>12</v>
      </c>
      <c r="E175" s="202" t="s">
        <v>620</v>
      </c>
      <c r="F175" s="9">
        <v>0</v>
      </c>
      <c r="G175" s="315">
        <v>0</v>
      </c>
      <c r="H175" s="286"/>
      <c r="I175" s="284"/>
      <c r="J175" s="315">
        <v>0</v>
      </c>
      <c r="K175" s="286"/>
      <c r="L175" s="286"/>
      <c r="M175" s="222"/>
    </row>
    <row r="176" spans="1:13" ht="33.75" customHeight="1">
      <c r="A176" s="5" t="s">
        <v>621</v>
      </c>
      <c r="B176" s="5" t="s">
        <v>289</v>
      </c>
      <c r="C176" s="5" t="s">
        <v>14</v>
      </c>
      <c r="D176" s="5" t="s">
        <v>13</v>
      </c>
      <c r="E176" s="202" t="s">
        <v>622</v>
      </c>
      <c r="F176" s="9">
        <v>0</v>
      </c>
      <c r="G176" s="315">
        <v>0</v>
      </c>
      <c r="H176" s="286"/>
      <c r="I176" s="284"/>
      <c r="J176" s="315">
        <v>0</v>
      </c>
      <c r="K176" s="286"/>
      <c r="L176" s="286"/>
      <c r="M176" s="222"/>
    </row>
    <row r="177" spans="1:13" ht="38.25" customHeight="1">
      <c r="A177" s="5" t="s">
        <v>623</v>
      </c>
      <c r="B177" s="5" t="s">
        <v>289</v>
      </c>
      <c r="C177" s="5" t="s">
        <v>15</v>
      </c>
      <c r="D177" s="5" t="s">
        <v>295</v>
      </c>
      <c r="E177" s="202" t="s">
        <v>624</v>
      </c>
      <c r="F177" s="9">
        <v>0</v>
      </c>
      <c r="G177" s="315">
        <v>0</v>
      </c>
      <c r="H177" s="286"/>
      <c r="I177" s="284"/>
      <c r="J177" s="315">
        <v>0</v>
      </c>
      <c r="K177" s="286"/>
      <c r="L177" s="286"/>
      <c r="M177" s="222"/>
    </row>
    <row r="178" spans="1:13" ht="48" customHeight="1">
      <c r="A178" s="5" t="s">
        <v>625</v>
      </c>
      <c r="B178" s="5" t="s">
        <v>289</v>
      </c>
      <c r="C178" s="5" t="s">
        <v>15</v>
      </c>
      <c r="D178" s="5" t="s">
        <v>11</v>
      </c>
      <c r="E178" s="202" t="s">
        <v>626</v>
      </c>
      <c r="F178" s="9">
        <v>0</v>
      </c>
      <c r="G178" s="315">
        <v>0</v>
      </c>
      <c r="H178" s="286"/>
      <c r="I178" s="284"/>
      <c r="J178" s="315">
        <v>0</v>
      </c>
      <c r="K178" s="286"/>
      <c r="L178" s="286"/>
      <c r="M178" s="222"/>
    </row>
    <row r="179" spans="1:13" ht="48" customHeight="1">
      <c r="A179" s="5" t="s">
        <v>627</v>
      </c>
      <c r="B179" s="5" t="s">
        <v>289</v>
      </c>
      <c r="C179" s="5" t="s">
        <v>16</v>
      </c>
      <c r="D179" s="5" t="s">
        <v>295</v>
      </c>
      <c r="E179" s="202" t="s">
        <v>628</v>
      </c>
      <c r="F179" s="9">
        <v>0</v>
      </c>
      <c r="G179" s="315">
        <v>0</v>
      </c>
      <c r="H179" s="286"/>
      <c r="I179" s="284"/>
      <c r="J179" s="315">
        <v>0</v>
      </c>
      <c r="K179" s="286"/>
      <c r="L179" s="286"/>
      <c r="M179" s="222"/>
    </row>
    <row r="180" spans="1:13" ht="41.25" customHeight="1">
      <c r="A180" s="5" t="s">
        <v>629</v>
      </c>
      <c r="B180" s="5" t="s">
        <v>289</v>
      </c>
      <c r="C180" s="5" t="s">
        <v>16</v>
      </c>
      <c r="D180" s="5" t="s">
        <v>11</v>
      </c>
      <c r="E180" s="202" t="s">
        <v>630</v>
      </c>
      <c r="F180" s="9">
        <v>0</v>
      </c>
      <c r="G180" s="315">
        <v>0</v>
      </c>
      <c r="H180" s="286"/>
      <c r="I180" s="284"/>
      <c r="J180" s="315">
        <v>0</v>
      </c>
      <c r="K180" s="286"/>
      <c r="L180" s="286"/>
      <c r="M180" s="222"/>
    </row>
    <row r="181" spans="1:13" ht="75" customHeight="1">
      <c r="A181" s="10" t="s">
        <v>631</v>
      </c>
      <c r="B181" s="10" t="s">
        <v>485</v>
      </c>
      <c r="C181" s="10" t="s">
        <v>295</v>
      </c>
      <c r="D181" s="10" t="s">
        <v>295</v>
      </c>
      <c r="E181" s="203" t="s">
        <v>632</v>
      </c>
      <c r="F181" s="11">
        <f>G181+J181</f>
        <v>308155.90000000002</v>
      </c>
      <c r="G181" s="319">
        <f>G182+G185+G188+G191+G197+G199+G201</f>
        <v>143000</v>
      </c>
      <c r="H181" s="317"/>
      <c r="I181" s="318"/>
      <c r="J181" s="315">
        <f>J182+J188+J190+J194+J197+J199+J201</f>
        <v>165155.9</v>
      </c>
      <c r="K181" s="286"/>
      <c r="L181" s="286"/>
      <c r="M181" s="222"/>
    </row>
    <row r="182" spans="1:13" ht="48.75" customHeight="1">
      <c r="A182" s="5" t="s">
        <v>633</v>
      </c>
      <c r="B182" s="5" t="s">
        <v>485</v>
      </c>
      <c r="C182" s="5" t="s">
        <v>11</v>
      </c>
      <c r="D182" s="5" t="s">
        <v>295</v>
      </c>
      <c r="E182" s="202" t="s">
        <v>634</v>
      </c>
      <c r="F182" s="13">
        <f>F183</f>
        <v>308155.90000000002</v>
      </c>
      <c r="G182" s="315">
        <f>G183</f>
        <v>143000</v>
      </c>
      <c r="H182" s="286"/>
      <c r="I182" s="284"/>
      <c r="J182" s="315">
        <f>J183</f>
        <v>165155.9</v>
      </c>
      <c r="K182" s="286"/>
      <c r="L182" s="286"/>
      <c r="M182" s="222"/>
    </row>
    <row r="183" spans="1:13" ht="27" customHeight="1">
      <c r="A183" s="5" t="s">
        <v>635</v>
      </c>
      <c r="B183" s="5" t="s">
        <v>485</v>
      </c>
      <c r="C183" s="5" t="s">
        <v>11</v>
      </c>
      <c r="D183" s="5" t="s">
        <v>11</v>
      </c>
      <c r="E183" s="202" t="s">
        <v>636</v>
      </c>
      <c r="F183" s="13">
        <f>G183+J183</f>
        <v>308155.90000000002</v>
      </c>
      <c r="G183" s="315">
        <v>143000</v>
      </c>
      <c r="H183" s="286"/>
      <c r="I183" s="284"/>
      <c r="J183" s="315">
        <v>165155.9</v>
      </c>
      <c r="K183" s="286"/>
      <c r="L183" s="286"/>
      <c r="M183" s="222"/>
    </row>
    <row r="184" spans="1:13" ht="31.5" customHeight="1">
      <c r="A184" s="5" t="s">
        <v>637</v>
      </c>
      <c r="B184" s="5" t="s">
        <v>485</v>
      </c>
      <c r="C184" s="5" t="s">
        <v>11</v>
      </c>
      <c r="D184" s="5" t="s">
        <v>12</v>
      </c>
      <c r="E184" s="202" t="s">
        <v>638</v>
      </c>
      <c r="F184" s="9">
        <v>0</v>
      </c>
      <c r="G184" s="315">
        <v>0</v>
      </c>
      <c r="H184" s="286"/>
      <c r="I184" s="284"/>
      <c r="J184" s="315">
        <f>J185+J186</f>
        <v>0</v>
      </c>
      <c r="K184" s="286"/>
      <c r="L184" s="286"/>
      <c r="M184" s="222"/>
    </row>
    <row r="185" spans="1:13" ht="30" customHeight="1">
      <c r="A185" s="5" t="s">
        <v>639</v>
      </c>
      <c r="B185" s="5" t="s">
        <v>485</v>
      </c>
      <c r="C185" s="5" t="s">
        <v>12</v>
      </c>
      <c r="D185" s="5" t="s">
        <v>295</v>
      </c>
      <c r="E185" s="202" t="s">
        <v>640</v>
      </c>
      <c r="F185" s="9">
        <f>F186+F187</f>
        <v>0</v>
      </c>
      <c r="G185" s="315">
        <f>G186+G187</f>
        <v>0</v>
      </c>
      <c r="H185" s="286"/>
      <c r="I185" s="284"/>
      <c r="J185" s="315">
        <v>0</v>
      </c>
      <c r="K185" s="286"/>
      <c r="L185" s="286"/>
      <c r="M185" s="222"/>
    </row>
    <row r="186" spans="1:13" ht="29.25" customHeight="1">
      <c r="A186" s="5" t="s">
        <v>641</v>
      </c>
      <c r="B186" s="5" t="s">
        <v>485</v>
      </c>
      <c r="C186" s="5" t="s">
        <v>12</v>
      </c>
      <c r="D186" s="5" t="s">
        <v>11</v>
      </c>
      <c r="E186" s="202" t="s">
        <v>642</v>
      </c>
      <c r="F186" s="9">
        <v>0</v>
      </c>
      <c r="G186" s="315">
        <v>0</v>
      </c>
      <c r="H186" s="286"/>
      <c r="I186" s="284"/>
      <c r="J186" s="315">
        <v>0</v>
      </c>
      <c r="K186" s="286"/>
      <c r="L186" s="286"/>
      <c r="M186" s="222"/>
    </row>
    <row r="187" spans="1:13" ht="30.75" customHeight="1">
      <c r="A187" s="5" t="s">
        <v>643</v>
      </c>
      <c r="B187" s="5" t="s">
        <v>485</v>
      </c>
      <c r="C187" s="5" t="s">
        <v>12</v>
      </c>
      <c r="D187" s="5" t="s">
        <v>12</v>
      </c>
      <c r="E187" s="202" t="s">
        <v>644</v>
      </c>
      <c r="F187" s="9">
        <v>0</v>
      </c>
      <c r="G187" s="315">
        <v>0</v>
      </c>
      <c r="H187" s="286"/>
      <c r="I187" s="284"/>
      <c r="J187" s="315">
        <v>0</v>
      </c>
      <c r="K187" s="286"/>
      <c r="L187" s="286"/>
      <c r="M187" s="222"/>
    </row>
    <row r="188" spans="1:13" ht="42.75" customHeight="1">
      <c r="A188" s="5" t="s">
        <v>645</v>
      </c>
      <c r="B188" s="5" t="s">
        <v>485</v>
      </c>
      <c r="C188" s="5" t="s">
        <v>13</v>
      </c>
      <c r="D188" s="5" t="s">
        <v>295</v>
      </c>
      <c r="E188" s="202" t="s">
        <v>646</v>
      </c>
      <c r="F188" s="9">
        <f>F189</f>
        <v>0</v>
      </c>
      <c r="G188" s="315">
        <f>G189</f>
        <v>0</v>
      </c>
      <c r="H188" s="286"/>
      <c r="I188" s="284"/>
      <c r="J188" s="315">
        <f>J189</f>
        <v>0</v>
      </c>
      <c r="K188" s="286"/>
      <c r="L188" s="286"/>
      <c r="M188" s="222"/>
    </row>
    <row r="189" spans="1:13" ht="47.25" customHeight="1">
      <c r="A189" s="5" t="s">
        <v>647</v>
      </c>
      <c r="B189" s="5" t="s">
        <v>485</v>
      </c>
      <c r="C189" s="5" t="s">
        <v>13</v>
      </c>
      <c r="D189" s="5" t="s">
        <v>11</v>
      </c>
      <c r="E189" s="202" t="s">
        <v>648</v>
      </c>
      <c r="F189" s="9">
        <v>0</v>
      </c>
      <c r="G189" s="315">
        <v>0</v>
      </c>
      <c r="H189" s="286"/>
      <c r="I189" s="284"/>
      <c r="J189" s="315">
        <v>0</v>
      </c>
      <c r="K189" s="286"/>
      <c r="L189" s="286"/>
      <c r="M189" s="222"/>
    </row>
    <row r="190" spans="1:13" ht="30" customHeight="1">
      <c r="A190" s="5" t="s">
        <v>649</v>
      </c>
      <c r="B190" s="5" t="s">
        <v>485</v>
      </c>
      <c r="C190" s="5" t="s">
        <v>13</v>
      </c>
      <c r="D190" s="5" t="s">
        <v>12</v>
      </c>
      <c r="E190" s="202" t="s">
        <v>650</v>
      </c>
      <c r="F190" s="9">
        <v>0</v>
      </c>
      <c r="G190" s="315">
        <v>0</v>
      </c>
      <c r="H190" s="286"/>
      <c r="I190" s="284"/>
      <c r="J190" s="315">
        <v>0</v>
      </c>
      <c r="K190" s="286"/>
      <c r="L190" s="286"/>
      <c r="M190" s="222"/>
    </row>
    <row r="191" spans="1:13" ht="27.75" customHeight="1">
      <c r="A191" s="5" t="s">
        <v>651</v>
      </c>
      <c r="B191" s="5" t="s">
        <v>485</v>
      </c>
      <c r="C191" s="5" t="s">
        <v>14</v>
      </c>
      <c r="D191" s="5" t="s">
        <v>295</v>
      </c>
      <c r="E191" s="202" t="s">
        <v>652</v>
      </c>
      <c r="F191" s="9">
        <f>F192+F193</f>
        <v>0</v>
      </c>
      <c r="G191" s="315">
        <f>G192+G193</f>
        <v>0</v>
      </c>
      <c r="H191" s="286"/>
      <c r="I191" s="284"/>
      <c r="J191" s="315">
        <f>J192+J193</f>
        <v>0</v>
      </c>
      <c r="K191" s="286"/>
      <c r="L191" s="286"/>
      <c r="M191" s="222"/>
    </row>
    <row r="192" spans="1:13" ht="30" customHeight="1">
      <c r="A192" s="5" t="s">
        <v>653</v>
      </c>
      <c r="B192" s="5" t="s">
        <v>485</v>
      </c>
      <c r="C192" s="5" t="s">
        <v>14</v>
      </c>
      <c r="D192" s="5" t="s">
        <v>11</v>
      </c>
      <c r="E192" s="202" t="s">
        <v>654</v>
      </c>
      <c r="F192" s="9">
        <v>0</v>
      </c>
      <c r="G192" s="315">
        <v>0</v>
      </c>
      <c r="H192" s="286"/>
      <c r="I192" s="284"/>
      <c r="J192" s="315">
        <v>0</v>
      </c>
      <c r="K192" s="286"/>
      <c r="L192" s="286"/>
      <c r="M192" s="222"/>
    </row>
    <row r="193" spans="1:13" ht="33.75" customHeight="1">
      <c r="A193" s="5" t="s">
        <v>655</v>
      </c>
      <c r="B193" s="5" t="s">
        <v>485</v>
      </c>
      <c r="C193" s="5" t="s">
        <v>14</v>
      </c>
      <c r="D193" s="5" t="s">
        <v>12</v>
      </c>
      <c r="E193" s="202" t="s">
        <v>656</v>
      </c>
      <c r="F193" s="9">
        <v>0</v>
      </c>
      <c r="G193" s="315">
        <v>0</v>
      </c>
      <c r="H193" s="286"/>
      <c r="I193" s="284"/>
      <c r="J193" s="315">
        <v>0</v>
      </c>
      <c r="K193" s="286"/>
      <c r="L193" s="286"/>
      <c r="M193" s="222"/>
    </row>
    <row r="194" spans="1:13" ht="33.75" customHeight="1">
      <c r="A194" s="5" t="s">
        <v>657</v>
      </c>
      <c r="B194" s="5" t="s">
        <v>485</v>
      </c>
      <c r="C194" s="5" t="s">
        <v>15</v>
      </c>
      <c r="D194" s="5" t="s">
        <v>295</v>
      </c>
      <c r="E194" s="202" t="s">
        <v>658</v>
      </c>
      <c r="F194" s="11">
        <f>F195</f>
        <v>0</v>
      </c>
      <c r="G194" s="319">
        <f>G195</f>
        <v>0</v>
      </c>
      <c r="H194" s="317"/>
      <c r="I194" s="318"/>
      <c r="J194" s="319">
        <f>J195</f>
        <v>0</v>
      </c>
      <c r="K194" s="317"/>
      <c r="L194" s="317"/>
      <c r="M194" s="222"/>
    </row>
    <row r="195" spans="1:13" ht="31.5" customHeight="1">
      <c r="A195" s="5" t="s">
        <v>659</v>
      </c>
      <c r="B195" s="5" t="s">
        <v>485</v>
      </c>
      <c r="C195" s="5" t="s">
        <v>15</v>
      </c>
      <c r="D195" s="5" t="s">
        <v>11</v>
      </c>
      <c r="E195" s="202" t="s">
        <v>660</v>
      </c>
      <c r="F195" s="9">
        <v>0</v>
      </c>
      <c r="G195" s="315">
        <v>0</v>
      </c>
      <c r="H195" s="286"/>
      <c r="I195" s="284"/>
      <c r="J195" s="315">
        <v>0</v>
      </c>
      <c r="K195" s="286"/>
      <c r="L195" s="286"/>
      <c r="M195" s="222"/>
    </row>
    <row r="196" spans="1:13" ht="27" customHeight="1">
      <c r="A196" s="5" t="s">
        <v>661</v>
      </c>
      <c r="B196" s="5" t="s">
        <v>485</v>
      </c>
      <c r="C196" s="5" t="s">
        <v>15</v>
      </c>
      <c r="D196" s="5" t="s">
        <v>12</v>
      </c>
      <c r="E196" s="202" t="s">
        <v>662</v>
      </c>
      <c r="F196" s="9">
        <v>0</v>
      </c>
      <c r="G196" s="315">
        <v>0</v>
      </c>
      <c r="H196" s="286"/>
      <c r="I196" s="284"/>
      <c r="J196" s="315">
        <v>0</v>
      </c>
      <c r="K196" s="286"/>
      <c r="L196" s="286"/>
      <c r="M196" s="222"/>
    </row>
    <row r="197" spans="1:13" ht="42.75" customHeight="1">
      <c r="A197" s="5" t="s">
        <v>663</v>
      </c>
      <c r="B197" s="5" t="s">
        <v>485</v>
      </c>
      <c r="C197" s="5" t="s">
        <v>16</v>
      </c>
      <c r="D197" s="5" t="s">
        <v>295</v>
      </c>
      <c r="E197" s="202" t="s">
        <v>664</v>
      </c>
      <c r="F197" s="9">
        <f>F198</f>
        <v>0</v>
      </c>
      <c r="G197" s="315">
        <f>G198</f>
        <v>0</v>
      </c>
      <c r="H197" s="286"/>
      <c r="I197" s="284"/>
      <c r="J197" s="315">
        <f>J198</f>
        <v>0</v>
      </c>
      <c r="K197" s="286"/>
      <c r="L197" s="286"/>
      <c r="M197" s="222"/>
    </row>
    <row r="198" spans="1:13" ht="32.25" customHeight="1">
      <c r="A198" s="5" t="s">
        <v>665</v>
      </c>
      <c r="B198" s="5" t="s">
        <v>485</v>
      </c>
      <c r="C198" s="5" t="s">
        <v>16</v>
      </c>
      <c r="D198" s="5" t="s">
        <v>11</v>
      </c>
      <c r="E198" s="202" t="s">
        <v>666</v>
      </c>
      <c r="F198" s="9">
        <v>0</v>
      </c>
      <c r="G198" s="315">
        <f>G199</f>
        <v>0</v>
      </c>
      <c r="H198" s="286"/>
      <c r="I198" s="284"/>
      <c r="J198" s="315">
        <f>J199</f>
        <v>0</v>
      </c>
      <c r="K198" s="286"/>
      <c r="L198" s="286"/>
      <c r="M198" s="222"/>
    </row>
    <row r="199" spans="1:13" ht="42" customHeight="1">
      <c r="A199" s="5" t="s">
        <v>667</v>
      </c>
      <c r="B199" s="5" t="s">
        <v>485</v>
      </c>
      <c r="C199" s="5" t="s">
        <v>288</v>
      </c>
      <c r="D199" s="5" t="s">
        <v>295</v>
      </c>
      <c r="E199" s="202" t="s">
        <v>668</v>
      </c>
      <c r="F199" s="9">
        <f>F200</f>
        <v>0</v>
      </c>
      <c r="G199" s="315">
        <v>0</v>
      </c>
      <c r="H199" s="286"/>
      <c r="I199" s="284"/>
      <c r="J199" s="315">
        <v>0</v>
      </c>
      <c r="K199" s="286"/>
      <c r="L199" s="286"/>
      <c r="M199" s="222"/>
    </row>
    <row r="200" spans="1:13" ht="47.25" customHeight="1">
      <c r="A200" s="5" t="s">
        <v>669</v>
      </c>
      <c r="B200" s="5" t="s">
        <v>485</v>
      </c>
      <c r="C200" s="5" t="s">
        <v>288</v>
      </c>
      <c r="D200" s="5" t="s">
        <v>11</v>
      </c>
      <c r="E200" s="202" t="s">
        <v>670</v>
      </c>
      <c r="F200" s="9">
        <v>0</v>
      </c>
      <c r="G200" s="315">
        <v>0</v>
      </c>
      <c r="H200" s="286"/>
      <c r="I200" s="284"/>
      <c r="J200" s="315">
        <v>0</v>
      </c>
      <c r="K200" s="286"/>
      <c r="L200" s="286"/>
      <c r="M200" s="222"/>
    </row>
    <row r="201" spans="1:13" ht="33" customHeight="1">
      <c r="A201" s="5" t="s">
        <v>671</v>
      </c>
      <c r="B201" s="5" t="s">
        <v>485</v>
      </c>
      <c r="C201" s="5" t="s">
        <v>289</v>
      </c>
      <c r="D201" s="5" t="s">
        <v>295</v>
      </c>
      <c r="E201" s="202" t="s">
        <v>672</v>
      </c>
      <c r="F201" s="9">
        <f>F202</f>
        <v>0</v>
      </c>
      <c r="G201" s="315">
        <f>G202</f>
        <v>0</v>
      </c>
      <c r="H201" s="286"/>
      <c r="I201" s="284"/>
      <c r="J201" s="315">
        <f>J202</f>
        <v>0</v>
      </c>
      <c r="K201" s="286"/>
      <c r="L201" s="286"/>
      <c r="M201" s="222"/>
    </row>
    <row r="202" spans="1:13" ht="35.25" customHeight="1">
      <c r="A202" s="5" t="s">
        <v>673</v>
      </c>
      <c r="B202" s="5" t="s">
        <v>485</v>
      </c>
      <c r="C202" s="5" t="s">
        <v>289</v>
      </c>
      <c r="D202" s="5" t="s">
        <v>11</v>
      </c>
      <c r="E202" s="202" t="s">
        <v>674</v>
      </c>
      <c r="F202" s="9">
        <v>0</v>
      </c>
      <c r="G202" s="315">
        <v>0</v>
      </c>
      <c r="H202" s="286"/>
      <c r="I202" s="284"/>
      <c r="J202" s="315">
        <v>0</v>
      </c>
      <c r="K202" s="286"/>
      <c r="L202" s="286"/>
      <c r="M202" s="222"/>
    </row>
    <row r="203" spans="1:13" ht="69.75" customHeight="1">
      <c r="A203" s="10" t="s">
        <v>675</v>
      </c>
      <c r="B203" s="10" t="s">
        <v>676</v>
      </c>
      <c r="C203" s="10" t="s">
        <v>295</v>
      </c>
      <c r="D203" s="10" t="s">
        <v>295</v>
      </c>
      <c r="E203" s="203" t="s">
        <v>677</v>
      </c>
      <c r="F203" s="11">
        <f>F204+F207+F209+F211+F213+F215+F217+F219+F221</f>
        <v>9800</v>
      </c>
      <c r="G203" s="319">
        <f>G204+G207+G209+G211+G213+G215+G217+G219+G221</f>
        <v>9800</v>
      </c>
      <c r="H203" s="317"/>
      <c r="I203" s="318"/>
      <c r="J203" s="319">
        <f>J204+J207+J209+J211+J213+J215+J217+J219+J221</f>
        <v>0</v>
      </c>
      <c r="K203" s="317"/>
      <c r="L203" s="317"/>
      <c r="M203" s="222"/>
    </row>
    <row r="204" spans="1:13" ht="19.5" customHeight="1">
      <c r="A204" s="5" t="s">
        <v>678</v>
      </c>
      <c r="B204" s="5" t="s">
        <v>676</v>
      </c>
      <c r="C204" s="5" t="s">
        <v>11</v>
      </c>
      <c r="D204" s="5" t="s">
        <v>295</v>
      </c>
      <c r="E204" s="202" t="s">
        <v>679</v>
      </c>
      <c r="F204" s="9">
        <f>F205+F206</f>
        <v>0</v>
      </c>
      <c r="G204" s="315">
        <f>G205+G206</f>
        <v>0</v>
      </c>
      <c r="H204" s="286"/>
      <c r="I204" s="284"/>
      <c r="J204" s="315">
        <f>J205+J206</f>
        <v>0</v>
      </c>
      <c r="K204" s="286"/>
      <c r="L204" s="286"/>
      <c r="M204" s="222"/>
    </row>
    <row r="205" spans="1:13" ht="19.5" customHeight="1">
      <c r="A205" s="5" t="s">
        <v>680</v>
      </c>
      <c r="B205" s="5" t="s">
        <v>676</v>
      </c>
      <c r="C205" s="5" t="s">
        <v>11</v>
      </c>
      <c r="D205" s="5" t="s">
        <v>11</v>
      </c>
      <c r="E205" s="202" t="s">
        <v>681</v>
      </c>
      <c r="F205" s="9">
        <v>0</v>
      </c>
      <c r="G205" s="315">
        <v>0</v>
      </c>
      <c r="H205" s="286"/>
      <c r="I205" s="284"/>
      <c r="J205" s="315">
        <v>0</v>
      </c>
      <c r="K205" s="286"/>
      <c r="L205" s="286"/>
      <c r="M205" s="222"/>
    </row>
    <row r="206" spans="1:13" ht="19.5" customHeight="1">
      <c r="A206" s="5" t="s">
        <v>682</v>
      </c>
      <c r="B206" s="5" t="s">
        <v>676</v>
      </c>
      <c r="C206" s="5" t="s">
        <v>11</v>
      </c>
      <c r="D206" s="5" t="s">
        <v>12</v>
      </c>
      <c r="E206" s="202" t="s">
        <v>683</v>
      </c>
      <c r="F206" s="9">
        <v>0</v>
      </c>
      <c r="G206" s="315">
        <v>0</v>
      </c>
      <c r="H206" s="286"/>
      <c r="I206" s="284"/>
      <c r="J206" s="315">
        <v>0</v>
      </c>
      <c r="K206" s="286"/>
      <c r="L206" s="286"/>
      <c r="M206" s="222"/>
    </row>
    <row r="207" spans="1:13" ht="19.5" customHeight="1">
      <c r="A207" s="5" t="s">
        <v>684</v>
      </c>
      <c r="B207" s="5" t="s">
        <v>676</v>
      </c>
      <c r="C207" s="5" t="s">
        <v>12</v>
      </c>
      <c r="D207" s="5" t="s">
        <v>295</v>
      </c>
      <c r="E207" s="202" t="s">
        <v>685</v>
      </c>
      <c r="F207" s="9">
        <f>F208</f>
        <v>0</v>
      </c>
      <c r="G207" s="315">
        <f>G208</f>
        <v>0</v>
      </c>
      <c r="H207" s="286"/>
      <c r="I207" s="284"/>
      <c r="J207" s="315">
        <f>J208</f>
        <v>0</v>
      </c>
      <c r="K207" s="286"/>
      <c r="L207" s="286"/>
      <c r="M207" s="222"/>
    </row>
    <row r="208" spans="1:13" ht="19.5" customHeight="1">
      <c r="A208" s="5" t="s">
        <v>686</v>
      </c>
      <c r="B208" s="5" t="s">
        <v>676</v>
      </c>
      <c r="C208" s="5" t="s">
        <v>12</v>
      </c>
      <c r="D208" s="5" t="s">
        <v>11</v>
      </c>
      <c r="E208" s="202" t="s">
        <v>687</v>
      </c>
      <c r="F208" s="9">
        <v>0</v>
      </c>
      <c r="G208" s="315">
        <f>G209</f>
        <v>0</v>
      </c>
      <c r="H208" s="286"/>
      <c r="I208" s="284"/>
      <c r="J208" s="315">
        <f>J209</f>
        <v>0</v>
      </c>
      <c r="K208" s="286"/>
      <c r="L208" s="286"/>
      <c r="M208" s="222"/>
    </row>
    <row r="209" spans="1:13" ht="28.5" customHeight="1">
      <c r="A209" s="5" t="s">
        <v>688</v>
      </c>
      <c r="B209" s="5" t="s">
        <v>676</v>
      </c>
      <c r="C209" s="5" t="s">
        <v>13</v>
      </c>
      <c r="D209" s="5" t="s">
        <v>295</v>
      </c>
      <c r="E209" s="202" t="s">
        <v>689</v>
      </c>
      <c r="F209" s="9">
        <f>F210</f>
        <v>0</v>
      </c>
      <c r="G209" s="315">
        <v>0</v>
      </c>
      <c r="H209" s="286"/>
      <c r="I209" s="284"/>
      <c r="J209" s="315">
        <v>0</v>
      </c>
      <c r="K209" s="286"/>
      <c r="L209" s="286"/>
      <c r="M209" s="222"/>
    </row>
    <row r="210" spans="1:13" ht="30" customHeight="1">
      <c r="A210" s="5" t="s">
        <v>690</v>
      </c>
      <c r="B210" s="5" t="s">
        <v>676</v>
      </c>
      <c r="C210" s="5" t="s">
        <v>13</v>
      </c>
      <c r="D210" s="5" t="s">
        <v>11</v>
      </c>
      <c r="E210" s="202" t="s">
        <v>691</v>
      </c>
      <c r="F210" s="9">
        <v>0</v>
      </c>
      <c r="G210" s="315">
        <v>0</v>
      </c>
      <c r="H210" s="286"/>
      <c r="I210" s="284"/>
      <c r="J210" s="315">
        <v>0</v>
      </c>
      <c r="K210" s="286"/>
      <c r="L210" s="286"/>
      <c r="M210" s="222"/>
    </row>
    <row r="211" spans="1:13" ht="33" customHeight="1">
      <c r="A211" s="5" t="s">
        <v>692</v>
      </c>
      <c r="B211" s="5" t="s">
        <v>676</v>
      </c>
      <c r="C211" s="5" t="s">
        <v>14</v>
      </c>
      <c r="D211" s="5" t="s">
        <v>295</v>
      </c>
      <c r="E211" s="202" t="s">
        <v>693</v>
      </c>
      <c r="F211" s="9">
        <f>F212</f>
        <v>0</v>
      </c>
      <c r="G211" s="315">
        <f>G212</f>
        <v>0</v>
      </c>
      <c r="H211" s="286"/>
      <c r="I211" s="284"/>
      <c r="J211" s="315">
        <f>J212</f>
        <v>0</v>
      </c>
      <c r="K211" s="286"/>
      <c r="L211" s="286"/>
      <c r="M211" s="222"/>
    </row>
    <row r="212" spans="1:13" ht="28.5" customHeight="1">
      <c r="A212" s="5" t="s">
        <v>694</v>
      </c>
      <c r="B212" s="5" t="s">
        <v>676</v>
      </c>
      <c r="C212" s="5" t="s">
        <v>14</v>
      </c>
      <c r="D212" s="5" t="s">
        <v>11</v>
      </c>
      <c r="E212" s="202" t="s">
        <v>695</v>
      </c>
      <c r="F212" s="9">
        <v>0</v>
      </c>
      <c r="G212" s="315">
        <v>0</v>
      </c>
      <c r="H212" s="286"/>
      <c r="I212" s="284"/>
      <c r="J212" s="315">
        <v>0</v>
      </c>
      <c r="K212" s="286"/>
      <c r="L212" s="286"/>
      <c r="M212" s="222"/>
    </row>
    <row r="213" spans="1:13" ht="19.5" customHeight="1">
      <c r="A213" s="5" t="s">
        <v>696</v>
      </c>
      <c r="B213" s="5" t="s">
        <v>676</v>
      </c>
      <c r="C213" s="5" t="s">
        <v>15</v>
      </c>
      <c r="D213" s="5" t="s">
        <v>295</v>
      </c>
      <c r="E213" s="202" t="s">
        <v>697</v>
      </c>
      <c r="F213" s="9">
        <f>F214</f>
        <v>0</v>
      </c>
      <c r="G213" s="315">
        <f>G214</f>
        <v>0</v>
      </c>
      <c r="H213" s="286"/>
      <c r="I213" s="284"/>
      <c r="J213" s="315">
        <f>J214</f>
        <v>0</v>
      </c>
      <c r="K213" s="286"/>
      <c r="L213" s="286"/>
      <c r="M213" s="222"/>
    </row>
    <row r="214" spans="1:13" ht="27.75" customHeight="1">
      <c r="A214" s="5" t="s">
        <v>698</v>
      </c>
      <c r="B214" s="5" t="s">
        <v>676</v>
      </c>
      <c r="C214" s="5" t="s">
        <v>15</v>
      </c>
      <c r="D214" s="5" t="s">
        <v>11</v>
      </c>
      <c r="E214" s="202" t="s">
        <v>699</v>
      </c>
      <c r="F214" s="9">
        <v>0</v>
      </c>
      <c r="G214" s="315">
        <v>0</v>
      </c>
      <c r="H214" s="286"/>
      <c r="I214" s="284"/>
      <c r="J214" s="315">
        <v>0</v>
      </c>
      <c r="K214" s="286"/>
      <c r="L214" s="286"/>
      <c r="M214" s="222"/>
    </row>
    <row r="215" spans="1:13" ht="31.5" customHeight="1">
      <c r="A215" s="5" t="s">
        <v>700</v>
      </c>
      <c r="B215" s="5" t="s">
        <v>676</v>
      </c>
      <c r="C215" s="5" t="s">
        <v>16</v>
      </c>
      <c r="D215" s="5" t="s">
        <v>295</v>
      </c>
      <c r="E215" s="202" t="s">
        <v>701</v>
      </c>
      <c r="F215" s="9">
        <f>F216</f>
        <v>0</v>
      </c>
      <c r="G215" s="315">
        <f>G216</f>
        <v>0</v>
      </c>
      <c r="H215" s="286"/>
      <c r="I215" s="284"/>
      <c r="J215" s="315">
        <f>J216</f>
        <v>0</v>
      </c>
      <c r="K215" s="286"/>
      <c r="L215" s="286"/>
      <c r="M215" s="222"/>
    </row>
    <row r="216" spans="1:13" ht="28.5" customHeight="1">
      <c r="A216" s="5" t="s">
        <v>702</v>
      </c>
      <c r="B216" s="5" t="s">
        <v>676</v>
      </c>
      <c r="C216" s="5" t="s">
        <v>16</v>
      </c>
      <c r="D216" s="5" t="s">
        <v>11</v>
      </c>
      <c r="E216" s="202" t="s">
        <v>703</v>
      </c>
      <c r="F216" s="9">
        <v>0</v>
      </c>
      <c r="G216" s="315">
        <v>0</v>
      </c>
      <c r="H216" s="286"/>
      <c r="I216" s="284"/>
      <c r="J216" s="315">
        <v>0</v>
      </c>
      <c r="K216" s="286"/>
      <c r="L216" s="286"/>
      <c r="M216" s="222"/>
    </row>
    <row r="217" spans="1:13" ht="47.25" customHeight="1">
      <c r="A217" s="5" t="s">
        <v>704</v>
      </c>
      <c r="B217" s="5" t="s">
        <v>676</v>
      </c>
      <c r="C217" s="5" t="s">
        <v>288</v>
      </c>
      <c r="D217" s="5" t="s">
        <v>295</v>
      </c>
      <c r="E217" s="202" t="s">
        <v>705</v>
      </c>
      <c r="F217" s="9">
        <f>F218</f>
        <v>9800</v>
      </c>
      <c r="G217" s="315">
        <f>G218</f>
        <v>9800</v>
      </c>
      <c r="H217" s="286"/>
      <c r="I217" s="284"/>
      <c r="J217" s="315">
        <f>J218</f>
        <v>0</v>
      </c>
      <c r="K217" s="286"/>
      <c r="L217" s="286"/>
      <c r="M217" s="222"/>
    </row>
    <row r="218" spans="1:13" ht="48" customHeight="1">
      <c r="A218" s="5" t="s">
        <v>706</v>
      </c>
      <c r="B218" s="5" t="s">
        <v>676</v>
      </c>
      <c r="C218" s="5" t="s">
        <v>288</v>
      </c>
      <c r="D218" s="5" t="s">
        <v>11</v>
      </c>
      <c r="E218" s="202" t="s">
        <v>707</v>
      </c>
      <c r="F218" s="9">
        <v>9800</v>
      </c>
      <c r="G218" s="315">
        <v>9800</v>
      </c>
      <c r="H218" s="286"/>
      <c r="I218" s="284"/>
      <c r="J218" s="315">
        <v>0</v>
      </c>
      <c r="K218" s="286"/>
      <c r="L218" s="286"/>
      <c r="M218" s="222"/>
    </row>
    <row r="219" spans="1:13" ht="40.5" customHeight="1">
      <c r="A219" s="5" t="s">
        <v>708</v>
      </c>
      <c r="B219" s="5" t="s">
        <v>676</v>
      </c>
      <c r="C219" s="5" t="s">
        <v>289</v>
      </c>
      <c r="D219" s="5" t="s">
        <v>295</v>
      </c>
      <c r="E219" s="202" t="s">
        <v>709</v>
      </c>
      <c r="F219" s="9">
        <f>F220</f>
        <v>0</v>
      </c>
      <c r="G219" s="315">
        <f>G220</f>
        <v>0</v>
      </c>
      <c r="H219" s="286"/>
      <c r="I219" s="284"/>
      <c r="J219" s="315">
        <f>J220</f>
        <v>0</v>
      </c>
      <c r="K219" s="286"/>
      <c r="L219" s="286"/>
      <c r="M219" s="222"/>
    </row>
    <row r="220" spans="1:13" ht="42" customHeight="1">
      <c r="A220" s="5" t="s">
        <v>710</v>
      </c>
      <c r="B220" s="5" t="s">
        <v>676</v>
      </c>
      <c r="C220" s="5" t="s">
        <v>289</v>
      </c>
      <c r="D220" s="5" t="s">
        <v>11</v>
      </c>
      <c r="E220" s="202" t="s">
        <v>711</v>
      </c>
      <c r="F220" s="9">
        <v>0</v>
      </c>
      <c r="G220" s="315">
        <v>0</v>
      </c>
      <c r="H220" s="286"/>
      <c r="I220" s="284"/>
      <c r="J220" s="315">
        <v>0</v>
      </c>
      <c r="K220" s="286"/>
      <c r="L220" s="286"/>
      <c r="M220" s="222"/>
    </row>
    <row r="221" spans="1:13" ht="45" customHeight="1">
      <c r="A221" s="5" t="s">
        <v>712</v>
      </c>
      <c r="B221" s="5" t="s">
        <v>676</v>
      </c>
      <c r="C221" s="5" t="s">
        <v>485</v>
      </c>
      <c r="D221" s="5" t="s">
        <v>295</v>
      </c>
      <c r="E221" s="202" t="s">
        <v>713</v>
      </c>
      <c r="F221" s="9">
        <f>F222+F223</f>
        <v>0</v>
      </c>
      <c r="G221" s="315">
        <f>G222+G223</f>
        <v>0</v>
      </c>
      <c r="H221" s="286"/>
      <c r="I221" s="284"/>
      <c r="J221" s="315">
        <f>J222+J223</f>
        <v>0</v>
      </c>
      <c r="K221" s="286"/>
      <c r="L221" s="286"/>
      <c r="M221" s="222"/>
    </row>
    <row r="222" spans="1:13" ht="40.5" customHeight="1">
      <c r="A222" s="5" t="s">
        <v>714</v>
      </c>
      <c r="B222" s="5" t="s">
        <v>676</v>
      </c>
      <c r="C222" s="5" t="s">
        <v>485</v>
      </c>
      <c r="D222" s="5" t="s">
        <v>11</v>
      </c>
      <c r="E222" s="202" t="s">
        <v>715</v>
      </c>
      <c r="F222" s="9">
        <v>0</v>
      </c>
      <c r="G222" s="315">
        <v>0</v>
      </c>
      <c r="H222" s="286"/>
      <c r="I222" s="284"/>
      <c r="J222" s="315">
        <v>0</v>
      </c>
      <c r="K222" s="286"/>
      <c r="L222" s="286"/>
      <c r="M222" s="222"/>
    </row>
    <row r="223" spans="1:13" ht="48" customHeight="1">
      <c r="A223" s="5" t="s">
        <v>716</v>
      </c>
      <c r="B223" s="5" t="s">
        <v>676</v>
      </c>
      <c r="C223" s="5" t="s">
        <v>485</v>
      </c>
      <c r="D223" s="5" t="s">
        <v>12</v>
      </c>
      <c r="E223" s="202" t="s">
        <v>717</v>
      </c>
      <c r="F223" s="9">
        <v>0</v>
      </c>
      <c r="G223" s="315">
        <v>0</v>
      </c>
      <c r="H223" s="286"/>
      <c r="I223" s="284"/>
      <c r="J223" s="315">
        <v>0</v>
      </c>
      <c r="K223" s="286"/>
      <c r="L223" s="286"/>
      <c r="M223" s="222"/>
    </row>
    <row r="224" spans="1:13" ht="45.75" customHeight="1">
      <c r="A224" s="10" t="s">
        <v>718</v>
      </c>
      <c r="B224" s="10" t="s">
        <v>719</v>
      </c>
      <c r="C224" s="10" t="s">
        <v>295</v>
      </c>
      <c r="D224" s="10" t="s">
        <v>295</v>
      </c>
      <c r="E224" s="203" t="s">
        <v>720</v>
      </c>
      <c r="F224" s="14">
        <f>F225</f>
        <v>0</v>
      </c>
      <c r="G224" s="316">
        <v>92153.7</v>
      </c>
      <c r="H224" s="317"/>
      <c r="I224" s="318"/>
      <c r="J224" s="319">
        <f>J225</f>
        <v>0</v>
      </c>
      <c r="K224" s="317"/>
      <c r="L224" s="317"/>
      <c r="M224" s="222"/>
    </row>
    <row r="225" spans="1:13" ht="45" customHeight="1">
      <c r="A225" s="5" t="s">
        <v>721</v>
      </c>
      <c r="B225" s="5" t="s">
        <v>719</v>
      </c>
      <c r="C225" s="5" t="s">
        <v>11</v>
      </c>
      <c r="D225" s="5" t="s">
        <v>295</v>
      </c>
      <c r="E225" s="202" t="s">
        <v>722</v>
      </c>
      <c r="F225" s="13">
        <v>0</v>
      </c>
      <c r="G225" s="314">
        <v>92153.7</v>
      </c>
      <c r="H225" s="286"/>
      <c r="I225" s="284"/>
      <c r="J225" s="315">
        <v>0</v>
      </c>
      <c r="K225" s="286"/>
      <c r="L225" s="286"/>
      <c r="M225" s="222"/>
    </row>
    <row r="226" spans="1:13" ht="27" customHeight="1">
      <c r="A226" s="5" t="s">
        <v>723</v>
      </c>
      <c r="B226" s="5" t="s">
        <v>719</v>
      </c>
      <c r="C226" s="5" t="s">
        <v>11</v>
      </c>
      <c r="D226" s="5" t="s">
        <v>12</v>
      </c>
      <c r="E226" s="202" t="s">
        <v>724</v>
      </c>
      <c r="F226" s="13">
        <v>0</v>
      </c>
      <c r="G226" s="314">
        <v>92153.7</v>
      </c>
      <c r="H226" s="286"/>
      <c r="I226" s="284"/>
      <c r="J226" s="315">
        <v>0</v>
      </c>
      <c r="K226" s="286"/>
      <c r="L226" s="286"/>
      <c r="M226" s="222"/>
    </row>
    <row r="227" spans="1:13">
      <c r="M227" s="219"/>
    </row>
    <row r="228" spans="1:13">
      <c r="M228" s="219"/>
    </row>
    <row r="229" spans="1:13">
      <c r="M229" s="219"/>
    </row>
    <row r="230" spans="1:13">
      <c r="M230" s="219"/>
    </row>
    <row r="231" spans="1:13">
      <c r="M231" s="219"/>
    </row>
    <row r="232" spans="1:13">
      <c r="M232" s="219"/>
    </row>
    <row r="233" spans="1:13">
      <c r="M233" s="219"/>
    </row>
  </sheetData>
  <mergeCells count="446">
    <mergeCell ref="G9:I9"/>
    <mergeCell ref="J9:L9"/>
    <mergeCell ref="G10:I10"/>
    <mergeCell ref="J10:L10"/>
    <mergeCell ref="G11:I11"/>
    <mergeCell ref="J11:L11"/>
    <mergeCell ref="A2:K2"/>
    <mergeCell ref="I4:J6"/>
    <mergeCell ref="D5:G5"/>
    <mergeCell ref="A8:A9"/>
    <mergeCell ref="B8:B9"/>
    <mergeCell ref="C8:C9"/>
    <mergeCell ref="D8:D9"/>
    <mergeCell ref="E8:E9"/>
    <mergeCell ref="F8:F9"/>
    <mergeCell ref="G8:L8"/>
    <mergeCell ref="G15:I15"/>
    <mergeCell ref="J15:L15"/>
    <mergeCell ref="G16:I16"/>
    <mergeCell ref="J16:L16"/>
    <mergeCell ref="G17:I17"/>
    <mergeCell ref="J17:L17"/>
    <mergeCell ref="G12:I12"/>
    <mergeCell ref="J12:L12"/>
    <mergeCell ref="G13:I13"/>
    <mergeCell ref="J13:L13"/>
    <mergeCell ref="G14:I14"/>
    <mergeCell ref="J14:L14"/>
    <mergeCell ref="G21:I21"/>
    <mergeCell ref="J21:L21"/>
    <mergeCell ref="G22:I22"/>
    <mergeCell ref="J22:L22"/>
    <mergeCell ref="G23:I23"/>
    <mergeCell ref="J23:L23"/>
    <mergeCell ref="G18:I18"/>
    <mergeCell ref="J18:L18"/>
    <mergeCell ref="G19:I19"/>
    <mergeCell ref="J19:L19"/>
    <mergeCell ref="G20:I20"/>
    <mergeCell ref="J20:L20"/>
    <mergeCell ref="G27:I27"/>
    <mergeCell ref="J27:L27"/>
    <mergeCell ref="G28:I28"/>
    <mergeCell ref="J28:L28"/>
    <mergeCell ref="G29:I29"/>
    <mergeCell ref="J29:L29"/>
    <mergeCell ref="G24:I24"/>
    <mergeCell ref="J24:L24"/>
    <mergeCell ref="G25:I25"/>
    <mergeCell ref="J25:L25"/>
    <mergeCell ref="G26:I26"/>
    <mergeCell ref="J26:L26"/>
    <mergeCell ref="G33:I33"/>
    <mergeCell ref="J33:L33"/>
    <mergeCell ref="G34:I34"/>
    <mergeCell ref="J34:L34"/>
    <mergeCell ref="G35:I35"/>
    <mergeCell ref="J35:L35"/>
    <mergeCell ref="G30:I30"/>
    <mergeCell ref="J30:L30"/>
    <mergeCell ref="G31:I31"/>
    <mergeCell ref="J31:L31"/>
    <mergeCell ref="G32:I32"/>
    <mergeCell ref="J32:L32"/>
    <mergeCell ref="G39:I39"/>
    <mergeCell ref="J39:L39"/>
    <mergeCell ref="G40:I40"/>
    <mergeCell ref="J40:L40"/>
    <mergeCell ref="G41:I41"/>
    <mergeCell ref="J41:L41"/>
    <mergeCell ref="G36:I36"/>
    <mergeCell ref="J36:L36"/>
    <mergeCell ref="G37:I37"/>
    <mergeCell ref="J37:L37"/>
    <mergeCell ref="G38:I38"/>
    <mergeCell ref="J38:L38"/>
    <mergeCell ref="G45:I45"/>
    <mergeCell ref="J45:L45"/>
    <mergeCell ref="G46:I46"/>
    <mergeCell ref="J46:L46"/>
    <mergeCell ref="G47:I47"/>
    <mergeCell ref="J47:L47"/>
    <mergeCell ref="G42:I42"/>
    <mergeCell ref="J42:L42"/>
    <mergeCell ref="G43:I43"/>
    <mergeCell ref="J43:L43"/>
    <mergeCell ref="G44:I44"/>
    <mergeCell ref="J44:L44"/>
    <mergeCell ref="G51:I51"/>
    <mergeCell ref="J51:L51"/>
    <mergeCell ref="G52:I52"/>
    <mergeCell ref="J52:L52"/>
    <mergeCell ref="G53:I53"/>
    <mergeCell ref="J53:L53"/>
    <mergeCell ref="G48:I48"/>
    <mergeCell ref="J48:L48"/>
    <mergeCell ref="G49:I49"/>
    <mergeCell ref="J49:L49"/>
    <mergeCell ref="G50:I50"/>
    <mergeCell ref="J50:L50"/>
    <mergeCell ref="G57:I57"/>
    <mergeCell ref="J57:L57"/>
    <mergeCell ref="G58:I58"/>
    <mergeCell ref="J58:L58"/>
    <mergeCell ref="G59:I59"/>
    <mergeCell ref="J59:L59"/>
    <mergeCell ref="G54:I54"/>
    <mergeCell ref="J54:L54"/>
    <mergeCell ref="G55:I55"/>
    <mergeCell ref="J55:L55"/>
    <mergeCell ref="G56:I56"/>
    <mergeCell ref="J56:L56"/>
    <mergeCell ref="G63:I63"/>
    <mergeCell ref="J63:L63"/>
    <mergeCell ref="G64:I64"/>
    <mergeCell ref="J64:L64"/>
    <mergeCell ref="G65:I65"/>
    <mergeCell ref="J65:L65"/>
    <mergeCell ref="G60:I60"/>
    <mergeCell ref="J60:L60"/>
    <mergeCell ref="G61:I61"/>
    <mergeCell ref="J61:L61"/>
    <mergeCell ref="G62:I62"/>
    <mergeCell ref="J62:L62"/>
    <mergeCell ref="G69:I69"/>
    <mergeCell ref="J69:L69"/>
    <mergeCell ref="G70:I70"/>
    <mergeCell ref="J70:L70"/>
    <mergeCell ref="G71:I71"/>
    <mergeCell ref="J71:L71"/>
    <mergeCell ref="G66:I66"/>
    <mergeCell ref="J66:L66"/>
    <mergeCell ref="G67:I67"/>
    <mergeCell ref="J67:L67"/>
    <mergeCell ref="G68:I68"/>
    <mergeCell ref="J68:L68"/>
    <mergeCell ref="G75:I75"/>
    <mergeCell ref="J75:L75"/>
    <mergeCell ref="G76:I76"/>
    <mergeCell ref="J76:L76"/>
    <mergeCell ref="G77:I77"/>
    <mergeCell ref="J77:L77"/>
    <mergeCell ref="G72:I72"/>
    <mergeCell ref="J72:L72"/>
    <mergeCell ref="G73:I73"/>
    <mergeCell ref="J73:L73"/>
    <mergeCell ref="G74:I74"/>
    <mergeCell ref="J74:L74"/>
    <mergeCell ref="G81:I81"/>
    <mergeCell ref="J81:L81"/>
    <mergeCell ref="G82:I82"/>
    <mergeCell ref="J82:L82"/>
    <mergeCell ref="G83:I83"/>
    <mergeCell ref="J83:L83"/>
    <mergeCell ref="G78:I78"/>
    <mergeCell ref="J78:L78"/>
    <mergeCell ref="G79:I79"/>
    <mergeCell ref="J79:L79"/>
    <mergeCell ref="G80:I80"/>
    <mergeCell ref="J80:L80"/>
    <mergeCell ref="G87:I87"/>
    <mergeCell ref="J87:L87"/>
    <mergeCell ref="G88:I88"/>
    <mergeCell ref="J88:L88"/>
    <mergeCell ref="G89:I89"/>
    <mergeCell ref="J89:L89"/>
    <mergeCell ref="G84:I84"/>
    <mergeCell ref="J84:L84"/>
    <mergeCell ref="G85:I85"/>
    <mergeCell ref="J85:L85"/>
    <mergeCell ref="G86:I86"/>
    <mergeCell ref="J86:L86"/>
    <mergeCell ref="G93:I93"/>
    <mergeCell ref="J93:L93"/>
    <mergeCell ref="G94:I94"/>
    <mergeCell ref="J94:L94"/>
    <mergeCell ref="G95:I95"/>
    <mergeCell ref="J95:L95"/>
    <mergeCell ref="G90:I90"/>
    <mergeCell ref="J90:L90"/>
    <mergeCell ref="G91:I91"/>
    <mergeCell ref="J91:L91"/>
    <mergeCell ref="G92:I92"/>
    <mergeCell ref="J92:L92"/>
    <mergeCell ref="G99:I99"/>
    <mergeCell ref="J99:L99"/>
    <mergeCell ref="G100:I100"/>
    <mergeCell ref="J100:L100"/>
    <mergeCell ref="G101:I101"/>
    <mergeCell ref="J101:L101"/>
    <mergeCell ref="G96:I96"/>
    <mergeCell ref="J96:L96"/>
    <mergeCell ref="G97:I97"/>
    <mergeCell ref="J97:L97"/>
    <mergeCell ref="G98:I98"/>
    <mergeCell ref="J98:L98"/>
    <mergeCell ref="G105:I105"/>
    <mergeCell ref="J105:L105"/>
    <mergeCell ref="G106:I106"/>
    <mergeCell ref="J106:L106"/>
    <mergeCell ref="G107:I107"/>
    <mergeCell ref="J107:L107"/>
    <mergeCell ref="G102:I102"/>
    <mergeCell ref="J102:L102"/>
    <mergeCell ref="G103:I103"/>
    <mergeCell ref="J103:L103"/>
    <mergeCell ref="G104:I104"/>
    <mergeCell ref="J104:L104"/>
    <mergeCell ref="G111:I111"/>
    <mergeCell ref="J111:L111"/>
    <mergeCell ref="G112:I112"/>
    <mergeCell ref="J112:L112"/>
    <mergeCell ref="G113:I113"/>
    <mergeCell ref="J113:L113"/>
    <mergeCell ref="G108:I108"/>
    <mergeCell ref="J108:L108"/>
    <mergeCell ref="G109:I109"/>
    <mergeCell ref="J109:L109"/>
    <mergeCell ref="G110:I110"/>
    <mergeCell ref="J110:L110"/>
    <mergeCell ref="G117:I117"/>
    <mergeCell ref="J117:L117"/>
    <mergeCell ref="G118:I118"/>
    <mergeCell ref="J118:L118"/>
    <mergeCell ref="G119:I119"/>
    <mergeCell ref="J119:L119"/>
    <mergeCell ref="G114:I114"/>
    <mergeCell ref="J114:L114"/>
    <mergeCell ref="G115:I115"/>
    <mergeCell ref="J115:L115"/>
    <mergeCell ref="G116:I116"/>
    <mergeCell ref="J116:L116"/>
    <mergeCell ref="G123:I123"/>
    <mergeCell ref="J123:L123"/>
    <mergeCell ref="G124:I124"/>
    <mergeCell ref="J124:L124"/>
    <mergeCell ref="G125:I125"/>
    <mergeCell ref="J125:L125"/>
    <mergeCell ref="G120:I120"/>
    <mergeCell ref="J120:L120"/>
    <mergeCell ref="G121:I121"/>
    <mergeCell ref="J121:L121"/>
    <mergeCell ref="G122:I122"/>
    <mergeCell ref="J122:L122"/>
    <mergeCell ref="G129:I129"/>
    <mergeCell ref="J129:L129"/>
    <mergeCell ref="G130:I130"/>
    <mergeCell ref="J130:L130"/>
    <mergeCell ref="G131:I131"/>
    <mergeCell ref="J131:L131"/>
    <mergeCell ref="G126:I126"/>
    <mergeCell ref="J126:L126"/>
    <mergeCell ref="G127:I127"/>
    <mergeCell ref="J127:L127"/>
    <mergeCell ref="G128:I128"/>
    <mergeCell ref="J128:L128"/>
    <mergeCell ref="G135:I135"/>
    <mergeCell ref="J135:L135"/>
    <mergeCell ref="G136:I136"/>
    <mergeCell ref="J136:L136"/>
    <mergeCell ref="G137:I137"/>
    <mergeCell ref="J137:L137"/>
    <mergeCell ref="G132:I132"/>
    <mergeCell ref="J132:L132"/>
    <mergeCell ref="G133:I133"/>
    <mergeCell ref="J133:L133"/>
    <mergeCell ref="G134:I134"/>
    <mergeCell ref="J134:L134"/>
    <mergeCell ref="G141:I141"/>
    <mergeCell ref="J141:L141"/>
    <mergeCell ref="G142:I142"/>
    <mergeCell ref="J142:L142"/>
    <mergeCell ref="G143:I143"/>
    <mergeCell ref="J143:L143"/>
    <mergeCell ref="G138:I138"/>
    <mergeCell ref="J138:L138"/>
    <mergeCell ref="G139:I139"/>
    <mergeCell ref="J139:L139"/>
    <mergeCell ref="G140:I140"/>
    <mergeCell ref="J140:L140"/>
    <mergeCell ref="G147:I147"/>
    <mergeCell ref="J147:L147"/>
    <mergeCell ref="G148:I148"/>
    <mergeCell ref="J148:L148"/>
    <mergeCell ref="G149:I149"/>
    <mergeCell ref="J149:L149"/>
    <mergeCell ref="G144:I144"/>
    <mergeCell ref="J144:L144"/>
    <mergeCell ref="G145:I145"/>
    <mergeCell ref="J145:L145"/>
    <mergeCell ref="G146:I146"/>
    <mergeCell ref="J146:L146"/>
    <mergeCell ref="G153:I153"/>
    <mergeCell ref="J153:L153"/>
    <mergeCell ref="G154:I154"/>
    <mergeCell ref="J154:L154"/>
    <mergeCell ref="G155:I155"/>
    <mergeCell ref="J155:L155"/>
    <mergeCell ref="G150:I150"/>
    <mergeCell ref="J150:L150"/>
    <mergeCell ref="G151:I151"/>
    <mergeCell ref="J151:L151"/>
    <mergeCell ref="G152:I152"/>
    <mergeCell ref="J152:L152"/>
    <mergeCell ref="G159:I159"/>
    <mergeCell ref="J159:L159"/>
    <mergeCell ref="G160:I160"/>
    <mergeCell ref="J160:L160"/>
    <mergeCell ref="G161:I161"/>
    <mergeCell ref="J161:L161"/>
    <mergeCell ref="G156:I156"/>
    <mergeCell ref="J156:L156"/>
    <mergeCell ref="G157:I157"/>
    <mergeCell ref="J157:L157"/>
    <mergeCell ref="G158:I158"/>
    <mergeCell ref="J158:L158"/>
    <mergeCell ref="G165:I165"/>
    <mergeCell ref="J165:L165"/>
    <mergeCell ref="G166:I166"/>
    <mergeCell ref="J166:L166"/>
    <mergeCell ref="G167:I167"/>
    <mergeCell ref="J167:L167"/>
    <mergeCell ref="G162:I162"/>
    <mergeCell ref="J162:L162"/>
    <mergeCell ref="G163:I163"/>
    <mergeCell ref="J163:L163"/>
    <mergeCell ref="G164:I164"/>
    <mergeCell ref="J164:L164"/>
    <mergeCell ref="G171:I171"/>
    <mergeCell ref="J171:L171"/>
    <mergeCell ref="G172:I172"/>
    <mergeCell ref="J172:L172"/>
    <mergeCell ref="G173:I173"/>
    <mergeCell ref="J173:L173"/>
    <mergeCell ref="G168:I168"/>
    <mergeCell ref="J168:L168"/>
    <mergeCell ref="G169:I169"/>
    <mergeCell ref="J169:L169"/>
    <mergeCell ref="G170:I170"/>
    <mergeCell ref="J170:L170"/>
    <mergeCell ref="G177:I177"/>
    <mergeCell ref="J177:L177"/>
    <mergeCell ref="G178:I178"/>
    <mergeCell ref="J178:L178"/>
    <mergeCell ref="G179:I179"/>
    <mergeCell ref="J179:L179"/>
    <mergeCell ref="G174:I174"/>
    <mergeCell ref="J174:L174"/>
    <mergeCell ref="G175:I175"/>
    <mergeCell ref="J175:L175"/>
    <mergeCell ref="G176:I176"/>
    <mergeCell ref="J176:L176"/>
    <mergeCell ref="G183:I183"/>
    <mergeCell ref="J183:L183"/>
    <mergeCell ref="G184:I184"/>
    <mergeCell ref="J184:L184"/>
    <mergeCell ref="G185:I185"/>
    <mergeCell ref="J185:L185"/>
    <mergeCell ref="G180:I180"/>
    <mergeCell ref="J180:L180"/>
    <mergeCell ref="G181:I181"/>
    <mergeCell ref="J181:L181"/>
    <mergeCell ref="G182:I182"/>
    <mergeCell ref="J182:L182"/>
    <mergeCell ref="G189:I189"/>
    <mergeCell ref="J189:L189"/>
    <mergeCell ref="G190:I190"/>
    <mergeCell ref="J190:L190"/>
    <mergeCell ref="G191:I191"/>
    <mergeCell ref="J191:L191"/>
    <mergeCell ref="G186:I186"/>
    <mergeCell ref="J186:L186"/>
    <mergeCell ref="G187:I187"/>
    <mergeCell ref="J187:L187"/>
    <mergeCell ref="G188:I188"/>
    <mergeCell ref="J188:L188"/>
    <mergeCell ref="G195:I195"/>
    <mergeCell ref="J195:L195"/>
    <mergeCell ref="G196:I196"/>
    <mergeCell ref="J196:L196"/>
    <mergeCell ref="G197:I197"/>
    <mergeCell ref="J197:L197"/>
    <mergeCell ref="G192:I192"/>
    <mergeCell ref="J192:L192"/>
    <mergeCell ref="G193:I193"/>
    <mergeCell ref="J193:L193"/>
    <mergeCell ref="G194:I194"/>
    <mergeCell ref="J194:L194"/>
    <mergeCell ref="G201:I201"/>
    <mergeCell ref="J201:L201"/>
    <mergeCell ref="G202:I202"/>
    <mergeCell ref="J202:L202"/>
    <mergeCell ref="G203:I203"/>
    <mergeCell ref="J203:L203"/>
    <mergeCell ref="G198:I198"/>
    <mergeCell ref="J198:L198"/>
    <mergeCell ref="G199:I199"/>
    <mergeCell ref="J199:L199"/>
    <mergeCell ref="G200:I200"/>
    <mergeCell ref="J200:L200"/>
    <mergeCell ref="G207:I207"/>
    <mergeCell ref="J207:L207"/>
    <mergeCell ref="G208:I208"/>
    <mergeCell ref="J208:L208"/>
    <mergeCell ref="G209:I209"/>
    <mergeCell ref="J209:L209"/>
    <mergeCell ref="G204:I204"/>
    <mergeCell ref="J204:L204"/>
    <mergeCell ref="G205:I205"/>
    <mergeCell ref="J205:L205"/>
    <mergeCell ref="G206:I206"/>
    <mergeCell ref="J206:L206"/>
    <mergeCell ref="G213:I213"/>
    <mergeCell ref="J213:L213"/>
    <mergeCell ref="G214:I214"/>
    <mergeCell ref="J214:L214"/>
    <mergeCell ref="G215:I215"/>
    <mergeCell ref="J215:L215"/>
    <mergeCell ref="G210:I210"/>
    <mergeCell ref="J210:L210"/>
    <mergeCell ref="G211:I211"/>
    <mergeCell ref="J211:L211"/>
    <mergeCell ref="G212:I212"/>
    <mergeCell ref="J212:L212"/>
    <mergeCell ref="G219:I219"/>
    <mergeCell ref="J219:L219"/>
    <mergeCell ref="G220:I220"/>
    <mergeCell ref="J220:L220"/>
    <mergeCell ref="G221:I221"/>
    <mergeCell ref="J221:L221"/>
    <mergeCell ref="G216:I216"/>
    <mergeCell ref="J216:L216"/>
    <mergeCell ref="G217:I217"/>
    <mergeCell ref="J217:L217"/>
    <mergeCell ref="G218:I218"/>
    <mergeCell ref="J218:L218"/>
    <mergeCell ref="G225:I225"/>
    <mergeCell ref="J225:L225"/>
    <mergeCell ref="G226:I226"/>
    <mergeCell ref="J226:L226"/>
    <mergeCell ref="G222:I222"/>
    <mergeCell ref="J222:L222"/>
    <mergeCell ref="G223:I223"/>
    <mergeCell ref="J223:L223"/>
    <mergeCell ref="G224:I224"/>
    <mergeCell ref="J224:L22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7"/>
  <sheetViews>
    <sheetView workbookViewId="0">
      <selection activeCell="M68" sqref="M68"/>
    </sheetView>
  </sheetViews>
  <sheetFormatPr defaultRowHeight="15"/>
  <cols>
    <col min="1" max="1" width="7.28515625" customWidth="1"/>
    <col min="2" max="2" width="9.140625" hidden="1" customWidth="1"/>
    <col min="3" max="3" width="32.140625" customWidth="1"/>
    <col min="4" max="4" width="7.140625" customWidth="1"/>
    <col min="5" max="5" width="11.140625" customWidth="1"/>
    <col min="7" max="7" width="4.5703125" customWidth="1"/>
    <col min="8" max="8" width="9.140625" hidden="1" customWidth="1"/>
    <col min="9" max="9" width="11.85546875" customWidth="1"/>
    <col min="10" max="10" width="0.140625" customWidth="1"/>
  </cols>
  <sheetData>
    <row r="1" spans="1:10" ht="65.25" customHeight="1">
      <c r="A1" s="300" t="s">
        <v>725</v>
      </c>
      <c r="B1" s="270"/>
      <c r="C1" s="270"/>
      <c r="D1" s="270"/>
      <c r="E1" s="270"/>
      <c r="F1" s="270"/>
      <c r="G1" s="270"/>
      <c r="H1" s="270"/>
      <c r="I1" s="270"/>
      <c r="J1" s="270"/>
    </row>
    <row r="2" spans="1:10" ht="24.75" customHeight="1">
      <c r="C2" s="275" t="s">
        <v>1225</v>
      </c>
      <c r="D2" s="275"/>
      <c r="E2" s="275"/>
      <c r="F2" s="275"/>
      <c r="H2" s="360" t="s">
        <v>3</v>
      </c>
      <c r="I2" s="270"/>
    </row>
    <row r="3" spans="1:10" hidden="1">
      <c r="B3" s="303"/>
      <c r="C3" s="270"/>
      <c r="D3" s="270"/>
      <c r="E3" s="270"/>
      <c r="F3" s="270"/>
      <c r="H3" s="302"/>
      <c r="I3" s="270"/>
    </row>
    <row r="4" spans="1:10">
      <c r="H4" s="302"/>
      <c r="I4" s="270"/>
    </row>
    <row r="5" spans="1:10">
      <c r="A5" s="361" t="s">
        <v>279</v>
      </c>
      <c r="B5" s="362"/>
      <c r="C5" s="361" t="s">
        <v>726</v>
      </c>
      <c r="D5" s="366" t="s">
        <v>727</v>
      </c>
      <c r="E5" s="367" t="s">
        <v>7</v>
      </c>
      <c r="F5" s="361" t="s">
        <v>8</v>
      </c>
      <c r="G5" s="340"/>
      <c r="H5" s="340"/>
      <c r="I5" s="340"/>
      <c r="J5" s="338"/>
    </row>
    <row r="6" spans="1:10">
      <c r="A6" s="363"/>
      <c r="B6" s="364"/>
      <c r="C6" s="365"/>
      <c r="D6" s="365"/>
      <c r="E6" s="368"/>
      <c r="F6" s="369" t="s">
        <v>9</v>
      </c>
      <c r="G6" s="340"/>
      <c r="H6" s="338"/>
      <c r="I6" s="369" t="s">
        <v>10</v>
      </c>
      <c r="J6" s="338"/>
    </row>
    <row r="7" spans="1:10">
      <c r="A7" s="357" t="s">
        <v>11</v>
      </c>
      <c r="B7" s="338"/>
      <c r="C7" s="15" t="s">
        <v>12</v>
      </c>
      <c r="D7" s="15" t="s">
        <v>13</v>
      </c>
      <c r="E7" s="15" t="s">
        <v>14</v>
      </c>
      <c r="F7" s="358" t="s">
        <v>15</v>
      </c>
      <c r="G7" s="340"/>
      <c r="H7" s="338"/>
      <c r="I7" s="359" t="s">
        <v>16</v>
      </c>
      <c r="J7" s="338"/>
    </row>
    <row r="8" spans="1:10" ht="42" customHeight="1">
      <c r="A8" s="342" t="s">
        <v>728</v>
      </c>
      <c r="B8" s="343"/>
      <c r="C8" s="239" t="s">
        <v>729</v>
      </c>
      <c r="D8" s="240" t="s">
        <v>22</v>
      </c>
      <c r="E8" s="241">
        <f>E9+E132+E160</f>
        <v>1668162.7999999998</v>
      </c>
      <c r="F8" s="346">
        <f>F9</f>
        <v>1348618.7</v>
      </c>
      <c r="G8" s="345"/>
      <c r="H8" s="343"/>
      <c r="I8" s="346">
        <f>I131+I160</f>
        <v>411697.79999999993</v>
      </c>
      <c r="J8" s="343"/>
    </row>
    <row r="9" spans="1:10" ht="71.25" customHeight="1">
      <c r="A9" s="342" t="s">
        <v>730</v>
      </c>
      <c r="B9" s="343"/>
      <c r="C9" s="239" t="s">
        <v>731</v>
      </c>
      <c r="D9" s="240" t="s">
        <v>22</v>
      </c>
      <c r="E9" s="244">
        <f>E10+E19+E55+E66+E73+E98+E109</f>
        <v>1256465</v>
      </c>
      <c r="F9" s="346">
        <f>F10+F19+F55+F67+F73+F98+F109</f>
        <v>1348618.7</v>
      </c>
      <c r="G9" s="345"/>
      <c r="H9" s="343"/>
      <c r="I9" s="344" t="s">
        <v>22</v>
      </c>
      <c r="J9" s="343"/>
    </row>
    <row r="10" spans="1:10" ht="51" customHeight="1">
      <c r="A10" s="337" t="s">
        <v>732</v>
      </c>
      <c r="B10" s="338"/>
      <c r="C10" s="16" t="s">
        <v>733</v>
      </c>
      <c r="D10" s="17" t="s">
        <v>22</v>
      </c>
      <c r="E10" s="18">
        <f>E11+E15+E17</f>
        <v>606519</v>
      </c>
      <c r="F10" s="341">
        <f>F11+F15+F17</f>
        <v>606519</v>
      </c>
      <c r="G10" s="340"/>
      <c r="H10" s="338"/>
      <c r="I10" s="339" t="s">
        <v>22</v>
      </c>
      <c r="J10" s="338"/>
    </row>
    <row r="11" spans="1:10" ht="60.75" customHeight="1">
      <c r="A11" s="337" t="s">
        <v>734</v>
      </c>
      <c r="B11" s="338"/>
      <c r="C11" s="16" t="s">
        <v>735</v>
      </c>
      <c r="D11" s="17" t="s">
        <v>22</v>
      </c>
      <c r="E11" s="18">
        <f>E12+E13+E14</f>
        <v>606519</v>
      </c>
      <c r="F11" s="341">
        <f>F12+F13+F14</f>
        <v>606519</v>
      </c>
      <c r="G11" s="340"/>
      <c r="H11" s="338"/>
      <c r="I11" s="339" t="s">
        <v>22</v>
      </c>
      <c r="J11" s="338"/>
    </row>
    <row r="12" spans="1:10" ht="39" customHeight="1">
      <c r="A12" s="337" t="s">
        <v>736</v>
      </c>
      <c r="B12" s="338"/>
      <c r="C12" s="16" t="s">
        <v>737</v>
      </c>
      <c r="D12" s="17" t="s">
        <v>736</v>
      </c>
      <c r="E12" s="18">
        <v>547619</v>
      </c>
      <c r="F12" s="341">
        <v>547619</v>
      </c>
      <c r="G12" s="340"/>
      <c r="H12" s="338"/>
      <c r="I12" s="339" t="s">
        <v>22</v>
      </c>
      <c r="J12" s="338"/>
    </row>
    <row r="13" spans="1:10" ht="36" customHeight="1">
      <c r="A13" s="337" t="s">
        <v>738</v>
      </c>
      <c r="B13" s="338"/>
      <c r="C13" s="16" t="s">
        <v>739</v>
      </c>
      <c r="D13" s="17" t="s">
        <v>738</v>
      </c>
      <c r="E13" s="18">
        <v>55900</v>
      </c>
      <c r="F13" s="341">
        <v>55900</v>
      </c>
      <c r="G13" s="340"/>
      <c r="H13" s="338"/>
      <c r="I13" s="339" t="s">
        <v>22</v>
      </c>
      <c r="J13" s="338"/>
    </row>
    <row r="14" spans="1:10" ht="33.75" customHeight="1">
      <c r="A14" s="337" t="s">
        <v>740</v>
      </c>
      <c r="B14" s="338"/>
      <c r="C14" s="16" t="s">
        <v>741</v>
      </c>
      <c r="D14" s="17" t="s">
        <v>742</v>
      </c>
      <c r="E14" s="18">
        <v>3000</v>
      </c>
      <c r="F14" s="341">
        <v>3000</v>
      </c>
      <c r="G14" s="340"/>
      <c r="H14" s="338"/>
      <c r="I14" s="339" t="s">
        <v>22</v>
      </c>
      <c r="J14" s="338"/>
    </row>
    <row r="15" spans="1:10" ht="48.75" customHeight="1">
      <c r="A15" s="337" t="s">
        <v>743</v>
      </c>
      <c r="B15" s="338"/>
      <c r="C15" s="16" t="s">
        <v>744</v>
      </c>
      <c r="D15" s="17" t="s">
        <v>745</v>
      </c>
      <c r="E15" s="18">
        <v>0</v>
      </c>
      <c r="F15" s="341">
        <v>0</v>
      </c>
      <c r="G15" s="340"/>
      <c r="H15" s="338"/>
      <c r="I15" s="339" t="s">
        <v>22</v>
      </c>
      <c r="J15" s="338"/>
    </row>
    <row r="16" spans="1:10" ht="40.5" customHeight="1">
      <c r="A16" s="337" t="s">
        <v>745</v>
      </c>
      <c r="B16" s="338"/>
      <c r="C16" s="16" t="s">
        <v>746</v>
      </c>
      <c r="D16" s="17" t="s">
        <v>745</v>
      </c>
      <c r="E16" s="18">
        <v>0</v>
      </c>
      <c r="F16" s="341">
        <v>0</v>
      </c>
      <c r="G16" s="340"/>
      <c r="H16" s="338"/>
      <c r="I16" s="339" t="s">
        <v>22</v>
      </c>
      <c r="J16" s="338"/>
    </row>
    <row r="17" spans="1:10" ht="45" customHeight="1">
      <c r="A17" s="337" t="s">
        <v>747</v>
      </c>
      <c r="B17" s="338"/>
      <c r="C17" s="16" t="s">
        <v>748</v>
      </c>
      <c r="D17" s="17" t="s">
        <v>749</v>
      </c>
      <c r="E17" s="18">
        <v>0</v>
      </c>
      <c r="F17" s="341">
        <v>0</v>
      </c>
      <c r="G17" s="340"/>
      <c r="H17" s="338"/>
      <c r="I17" s="339" t="s">
        <v>22</v>
      </c>
      <c r="J17" s="338"/>
    </row>
    <row r="18" spans="1:10" ht="35.25" customHeight="1">
      <c r="A18" s="337" t="s">
        <v>749</v>
      </c>
      <c r="B18" s="338"/>
      <c r="C18" s="16" t="s">
        <v>750</v>
      </c>
      <c r="D18" s="17" t="s">
        <v>749</v>
      </c>
      <c r="E18" s="18">
        <v>0</v>
      </c>
      <c r="F18" s="341">
        <v>0</v>
      </c>
      <c r="G18" s="340"/>
      <c r="H18" s="338"/>
      <c r="I18" s="339" t="s">
        <v>22</v>
      </c>
      <c r="J18" s="338"/>
    </row>
    <row r="19" spans="1:10" ht="77.25" customHeight="1">
      <c r="A19" s="342" t="s">
        <v>751</v>
      </c>
      <c r="B19" s="343"/>
      <c r="C19" s="239" t="s">
        <v>752</v>
      </c>
      <c r="D19" s="240" t="s">
        <v>22</v>
      </c>
      <c r="E19" s="245">
        <f>E20+E28+E32+E41+E43+E46</f>
        <v>389586</v>
      </c>
      <c r="F19" s="353">
        <f>F20+F28+F32+F41+F43+F46</f>
        <v>389586</v>
      </c>
      <c r="G19" s="354"/>
      <c r="H19" s="355"/>
      <c r="I19" s="356" t="s">
        <v>22</v>
      </c>
      <c r="J19" s="355"/>
    </row>
    <row r="20" spans="1:10" ht="66.75" customHeight="1">
      <c r="A20" s="337" t="s">
        <v>753</v>
      </c>
      <c r="B20" s="338"/>
      <c r="C20" s="16" t="s">
        <v>754</v>
      </c>
      <c r="D20" s="17" t="s">
        <v>22</v>
      </c>
      <c r="E20" s="18">
        <f>E21+E22+E23+E24+E25+E26+E27</f>
        <v>104736</v>
      </c>
      <c r="F20" s="341">
        <f>F21+F22+F23+F24+F25+F26+F27</f>
        <v>104736</v>
      </c>
      <c r="G20" s="340"/>
      <c r="H20" s="338"/>
      <c r="I20" s="339" t="s">
        <v>22</v>
      </c>
      <c r="J20" s="338"/>
    </row>
    <row r="21" spans="1:10" ht="33.75" customHeight="1">
      <c r="A21" s="337" t="s">
        <v>755</v>
      </c>
      <c r="B21" s="338"/>
      <c r="C21" s="16" t="s">
        <v>756</v>
      </c>
      <c r="D21" s="17" t="s">
        <v>755</v>
      </c>
      <c r="E21" s="18">
        <v>0</v>
      </c>
      <c r="F21" s="341">
        <v>0</v>
      </c>
      <c r="G21" s="340"/>
      <c r="H21" s="338"/>
      <c r="I21" s="339" t="s">
        <v>22</v>
      </c>
      <c r="J21" s="338"/>
    </row>
    <row r="22" spans="1:10" ht="27" customHeight="1">
      <c r="A22" s="337" t="s">
        <v>757</v>
      </c>
      <c r="B22" s="338"/>
      <c r="C22" s="16" t="s">
        <v>758</v>
      </c>
      <c r="D22" s="17" t="s">
        <v>757</v>
      </c>
      <c r="E22" s="18">
        <v>50000</v>
      </c>
      <c r="F22" s="341">
        <v>50000</v>
      </c>
      <c r="G22" s="340"/>
      <c r="H22" s="338"/>
      <c r="I22" s="339" t="s">
        <v>22</v>
      </c>
      <c r="J22" s="338"/>
    </row>
    <row r="23" spans="1:10" ht="21.75" customHeight="1">
      <c r="A23" s="337" t="s">
        <v>759</v>
      </c>
      <c r="B23" s="338"/>
      <c r="C23" s="16" t="s">
        <v>760</v>
      </c>
      <c r="D23" s="17" t="s">
        <v>759</v>
      </c>
      <c r="E23" s="18">
        <v>37700</v>
      </c>
      <c r="F23" s="341">
        <v>37700</v>
      </c>
      <c r="G23" s="340"/>
      <c r="H23" s="338"/>
      <c r="I23" s="339" t="s">
        <v>22</v>
      </c>
      <c r="J23" s="338"/>
    </row>
    <row r="24" spans="1:10" ht="24.75" customHeight="1">
      <c r="A24" s="337" t="s">
        <v>761</v>
      </c>
      <c r="B24" s="338"/>
      <c r="C24" s="16" t="s">
        <v>762</v>
      </c>
      <c r="D24" s="17" t="s">
        <v>761</v>
      </c>
      <c r="E24" s="18">
        <v>6800</v>
      </c>
      <c r="F24" s="341">
        <v>6800</v>
      </c>
      <c r="G24" s="340"/>
      <c r="H24" s="338"/>
      <c r="I24" s="339" t="s">
        <v>22</v>
      </c>
      <c r="J24" s="338"/>
    </row>
    <row r="25" spans="1:10" ht="22.5" customHeight="1">
      <c r="A25" s="337" t="s">
        <v>763</v>
      </c>
      <c r="B25" s="338"/>
      <c r="C25" s="16" t="s">
        <v>764</v>
      </c>
      <c r="D25" s="17" t="s">
        <v>763</v>
      </c>
      <c r="E25" s="18">
        <v>600</v>
      </c>
      <c r="F25" s="341">
        <v>600</v>
      </c>
      <c r="G25" s="340"/>
      <c r="H25" s="338"/>
      <c r="I25" s="339" t="s">
        <v>22</v>
      </c>
      <c r="J25" s="338"/>
    </row>
    <row r="26" spans="1:10" ht="37.5" customHeight="1">
      <c r="A26" s="337" t="s">
        <v>765</v>
      </c>
      <c r="B26" s="338"/>
      <c r="C26" s="16" t="s">
        <v>766</v>
      </c>
      <c r="D26" s="17" t="s">
        <v>765</v>
      </c>
      <c r="E26" s="251">
        <v>9636</v>
      </c>
      <c r="F26" s="341">
        <v>9636</v>
      </c>
      <c r="G26" s="340"/>
      <c r="H26" s="338"/>
      <c r="I26" s="339" t="s">
        <v>22</v>
      </c>
      <c r="J26" s="338"/>
    </row>
    <row r="27" spans="1:10" ht="28.5" customHeight="1">
      <c r="A27" s="337" t="s">
        <v>767</v>
      </c>
      <c r="B27" s="338"/>
      <c r="C27" s="16" t="s">
        <v>768</v>
      </c>
      <c r="D27" s="17" t="s">
        <v>767</v>
      </c>
      <c r="E27" s="18">
        <v>0</v>
      </c>
      <c r="F27" s="341">
        <v>0</v>
      </c>
      <c r="G27" s="340"/>
      <c r="H27" s="338"/>
      <c r="I27" s="339" t="s">
        <v>22</v>
      </c>
      <c r="J27" s="338"/>
    </row>
    <row r="28" spans="1:10" ht="67.5" customHeight="1">
      <c r="A28" s="337" t="s">
        <v>769</v>
      </c>
      <c r="B28" s="338"/>
      <c r="C28" s="16" t="s">
        <v>770</v>
      </c>
      <c r="D28" s="17" t="s">
        <v>22</v>
      </c>
      <c r="E28" s="18">
        <f>E29+E30+E31</f>
        <v>3000</v>
      </c>
      <c r="F28" s="347">
        <f>F29+F30</f>
        <v>3000</v>
      </c>
      <c r="G28" s="340"/>
      <c r="H28" s="338"/>
      <c r="I28" s="339" t="s">
        <v>22</v>
      </c>
      <c r="J28" s="338"/>
    </row>
    <row r="29" spans="1:10" ht="22.5" customHeight="1">
      <c r="A29" s="337" t="s">
        <v>771</v>
      </c>
      <c r="B29" s="338"/>
      <c r="C29" s="16" t="s">
        <v>772</v>
      </c>
      <c r="D29" s="17" t="s">
        <v>771</v>
      </c>
      <c r="E29" s="18">
        <v>1000</v>
      </c>
      <c r="F29" s="341">
        <v>1000</v>
      </c>
      <c r="G29" s="340"/>
      <c r="H29" s="338"/>
      <c r="I29" s="339" t="s">
        <v>22</v>
      </c>
      <c r="J29" s="338"/>
    </row>
    <row r="30" spans="1:10" ht="40.5" customHeight="1">
      <c r="A30" s="337" t="s">
        <v>773</v>
      </c>
      <c r="B30" s="338"/>
      <c r="C30" s="16" t="s">
        <v>774</v>
      </c>
      <c r="D30" s="17" t="s">
        <v>773</v>
      </c>
      <c r="E30" s="18">
        <v>2000</v>
      </c>
      <c r="F30" s="341">
        <v>2000</v>
      </c>
      <c r="G30" s="340"/>
      <c r="H30" s="338"/>
      <c r="I30" s="339" t="s">
        <v>22</v>
      </c>
      <c r="J30" s="338"/>
    </row>
    <row r="31" spans="1:10" ht="21" customHeight="1">
      <c r="A31" s="337" t="s">
        <v>775</v>
      </c>
      <c r="B31" s="338"/>
      <c r="C31" s="16" t="s">
        <v>776</v>
      </c>
      <c r="D31" s="17" t="s">
        <v>777</v>
      </c>
      <c r="E31" s="18">
        <v>0</v>
      </c>
      <c r="F31" s="341">
        <v>0</v>
      </c>
      <c r="G31" s="340"/>
      <c r="H31" s="338"/>
      <c r="I31" s="339" t="s">
        <v>22</v>
      </c>
      <c r="J31" s="338"/>
    </row>
    <row r="32" spans="1:10" ht="90" customHeight="1">
      <c r="A32" s="337" t="s">
        <v>778</v>
      </c>
      <c r="B32" s="338"/>
      <c r="C32" s="16" t="s">
        <v>779</v>
      </c>
      <c r="D32" s="17" t="s">
        <v>22</v>
      </c>
      <c r="E32" s="18">
        <f>E34+E35+E36+E37+E38+E39+E40</f>
        <v>50900</v>
      </c>
      <c r="F32" s="341">
        <f>F33+F34+F35+F36+F37+F38+F39+F40</f>
        <v>50900</v>
      </c>
      <c r="G32" s="340"/>
      <c r="H32" s="338"/>
      <c r="I32" s="339" t="s">
        <v>22</v>
      </c>
      <c r="J32" s="338"/>
    </row>
    <row r="33" spans="1:10" ht="27" customHeight="1">
      <c r="A33" s="337" t="s">
        <v>780</v>
      </c>
      <c r="B33" s="338"/>
      <c r="C33" s="16" t="s">
        <v>781</v>
      </c>
      <c r="D33" s="17" t="s">
        <v>780</v>
      </c>
      <c r="E33" s="18">
        <v>0</v>
      </c>
      <c r="F33" s="341">
        <v>0</v>
      </c>
      <c r="G33" s="340"/>
      <c r="H33" s="338"/>
      <c r="I33" s="339" t="s">
        <v>22</v>
      </c>
      <c r="J33" s="338"/>
    </row>
    <row r="34" spans="1:10" ht="25.5" customHeight="1">
      <c r="A34" s="337" t="s">
        <v>782</v>
      </c>
      <c r="B34" s="338"/>
      <c r="C34" s="16" t="s">
        <v>783</v>
      </c>
      <c r="D34" s="17" t="s">
        <v>782</v>
      </c>
      <c r="E34" s="18">
        <v>3450</v>
      </c>
      <c r="F34" s="341">
        <v>3450</v>
      </c>
      <c r="G34" s="340"/>
      <c r="H34" s="338"/>
      <c r="I34" s="339" t="s">
        <v>22</v>
      </c>
      <c r="J34" s="338"/>
    </row>
    <row r="35" spans="1:10" ht="42" customHeight="1">
      <c r="A35" s="337" t="s">
        <v>784</v>
      </c>
      <c r="B35" s="338"/>
      <c r="C35" s="255" t="s">
        <v>1214</v>
      </c>
      <c r="D35" s="17" t="s">
        <v>784</v>
      </c>
      <c r="E35" s="18">
        <v>250</v>
      </c>
      <c r="F35" s="341">
        <v>250</v>
      </c>
      <c r="G35" s="340"/>
      <c r="H35" s="338"/>
      <c r="I35" s="339" t="s">
        <v>22</v>
      </c>
      <c r="J35" s="338"/>
    </row>
    <row r="36" spans="1:10" ht="24.75" customHeight="1">
      <c r="A36" s="337" t="s">
        <v>785</v>
      </c>
      <c r="B36" s="338"/>
      <c r="C36" s="16" t="s">
        <v>786</v>
      </c>
      <c r="D36" s="17" t="s">
        <v>785</v>
      </c>
      <c r="E36" s="18">
        <v>2100</v>
      </c>
      <c r="F36" s="341">
        <v>2100</v>
      </c>
      <c r="G36" s="340"/>
      <c r="H36" s="338"/>
      <c r="I36" s="339" t="s">
        <v>22</v>
      </c>
      <c r="J36" s="338"/>
    </row>
    <row r="37" spans="1:10" ht="30" customHeight="1">
      <c r="A37" s="337" t="s">
        <v>787</v>
      </c>
      <c r="B37" s="338"/>
      <c r="C37" s="16" t="s">
        <v>788</v>
      </c>
      <c r="D37" s="17" t="s">
        <v>787</v>
      </c>
      <c r="E37" s="18">
        <v>900</v>
      </c>
      <c r="F37" s="341">
        <v>900</v>
      </c>
      <c r="G37" s="340"/>
      <c r="H37" s="338"/>
      <c r="I37" s="339" t="s">
        <v>22</v>
      </c>
      <c r="J37" s="338"/>
    </row>
    <row r="38" spans="1:10" ht="36" customHeight="1">
      <c r="A38" s="337" t="s">
        <v>789</v>
      </c>
      <c r="B38" s="338"/>
      <c r="C38" s="16" t="s">
        <v>790</v>
      </c>
      <c r="D38" s="17" t="s">
        <v>789</v>
      </c>
      <c r="E38" s="18">
        <v>0</v>
      </c>
      <c r="F38" s="341">
        <v>0</v>
      </c>
      <c r="G38" s="340"/>
      <c r="H38" s="338"/>
      <c r="I38" s="339" t="s">
        <v>22</v>
      </c>
      <c r="J38" s="338"/>
    </row>
    <row r="39" spans="1:10" ht="32.25" customHeight="1">
      <c r="A39" s="337" t="s">
        <v>791</v>
      </c>
      <c r="B39" s="338"/>
      <c r="C39" s="16" t="s">
        <v>792</v>
      </c>
      <c r="D39" s="17" t="s">
        <v>791</v>
      </c>
      <c r="E39" s="18">
        <v>3500</v>
      </c>
      <c r="F39" s="341">
        <v>3500</v>
      </c>
      <c r="G39" s="340"/>
      <c r="H39" s="338"/>
      <c r="I39" s="339" t="s">
        <v>22</v>
      </c>
      <c r="J39" s="338"/>
    </row>
    <row r="40" spans="1:10" ht="38.25" customHeight="1">
      <c r="A40" s="337" t="s">
        <v>793</v>
      </c>
      <c r="B40" s="338"/>
      <c r="C40" s="16" t="s">
        <v>794</v>
      </c>
      <c r="D40" s="17" t="s">
        <v>795</v>
      </c>
      <c r="E40" s="18">
        <v>40700</v>
      </c>
      <c r="F40" s="341">
        <v>40700</v>
      </c>
      <c r="G40" s="340"/>
      <c r="H40" s="338"/>
      <c r="I40" s="339" t="s">
        <v>22</v>
      </c>
      <c r="J40" s="338"/>
    </row>
    <row r="41" spans="1:10" ht="54.75" customHeight="1">
      <c r="A41" s="337" t="s">
        <v>796</v>
      </c>
      <c r="B41" s="338"/>
      <c r="C41" s="16" t="s">
        <v>797</v>
      </c>
      <c r="D41" s="17" t="s">
        <v>22</v>
      </c>
      <c r="E41" s="251">
        <f>E42</f>
        <v>15800</v>
      </c>
      <c r="F41" s="341">
        <f>F42</f>
        <v>15800</v>
      </c>
      <c r="G41" s="340"/>
      <c r="H41" s="338"/>
      <c r="I41" s="339" t="s">
        <v>22</v>
      </c>
      <c r="J41" s="338"/>
    </row>
    <row r="42" spans="1:10" ht="36.75" customHeight="1">
      <c r="A42" s="337" t="s">
        <v>798</v>
      </c>
      <c r="B42" s="338"/>
      <c r="C42" s="16" t="s">
        <v>799</v>
      </c>
      <c r="D42" s="17" t="s">
        <v>798</v>
      </c>
      <c r="E42" s="18">
        <v>15800</v>
      </c>
      <c r="F42" s="341">
        <v>15800</v>
      </c>
      <c r="G42" s="340"/>
      <c r="H42" s="338"/>
      <c r="I42" s="339" t="s">
        <v>22</v>
      </c>
      <c r="J42" s="338"/>
    </row>
    <row r="43" spans="1:10" ht="58.5" customHeight="1">
      <c r="A43" s="337" t="s">
        <v>800</v>
      </c>
      <c r="B43" s="338"/>
      <c r="C43" s="16" t="s">
        <v>801</v>
      </c>
      <c r="D43" s="17" t="s">
        <v>22</v>
      </c>
      <c r="E43" s="251">
        <f>E44+E45</f>
        <v>84200</v>
      </c>
      <c r="F43" s="341">
        <f>F44+F45</f>
        <v>84200</v>
      </c>
      <c r="G43" s="340"/>
      <c r="H43" s="338"/>
      <c r="I43" s="339" t="s">
        <v>22</v>
      </c>
      <c r="J43" s="338"/>
    </row>
    <row r="44" spans="1:10" ht="50.25" customHeight="1">
      <c r="A44" s="337" t="s">
        <v>802</v>
      </c>
      <c r="B44" s="338"/>
      <c r="C44" s="16" t="s">
        <v>803</v>
      </c>
      <c r="D44" s="17" t="s">
        <v>802</v>
      </c>
      <c r="E44" s="18">
        <v>64300</v>
      </c>
      <c r="F44" s="341">
        <v>64300</v>
      </c>
      <c r="G44" s="340"/>
      <c r="H44" s="338"/>
      <c r="I44" s="339" t="s">
        <v>22</v>
      </c>
      <c r="J44" s="338"/>
    </row>
    <row r="45" spans="1:10" ht="35.25" customHeight="1">
      <c r="A45" s="337" t="s">
        <v>804</v>
      </c>
      <c r="B45" s="338"/>
      <c r="C45" s="16" t="s">
        <v>805</v>
      </c>
      <c r="D45" s="17" t="s">
        <v>804</v>
      </c>
      <c r="E45" s="18">
        <v>19900</v>
      </c>
      <c r="F45" s="341">
        <v>19900</v>
      </c>
      <c r="G45" s="340"/>
      <c r="H45" s="338"/>
      <c r="I45" s="339" t="s">
        <v>22</v>
      </c>
      <c r="J45" s="338"/>
    </row>
    <row r="46" spans="1:10" ht="68.25" customHeight="1">
      <c r="A46" s="337" t="s">
        <v>806</v>
      </c>
      <c r="B46" s="338"/>
      <c r="C46" s="16" t="s">
        <v>807</v>
      </c>
      <c r="D46" s="17" t="s">
        <v>22</v>
      </c>
      <c r="E46" s="18">
        <f>E47+E48+E49+E50+E51+E52+E53+E54</f>
        <v>130950</v>
      </c>
      <c r="F46" s="341">
        <f>F47+F48+F49+F50+F51+F52+F53+F54</f>
        <v>130950</v>
      </c>
      <c r="G46" s="340"/>
      <c r="H46" s="338"/>
      <c r="I46" s="339" t="s">
        <v>22</v>
      </c>
      <c r="J46" s="338"/>
    </row>
    <row r="47" spans="1:10" ht="37.5" customHeight="1">
      <c r="A47" s="337" t="s">
        <v>808</v>
      </c>
      <c r="B47" s="338"/>
      <c r="C47" s="16" t="s">
        <v>809</v>
      </c>
      <c r="D47" s="17" t="s">
        <v>808</v>
      </c>
      <c r="E47" s="18">
        <v>8200</v>
      </c>
      <c r="F47" s="341">
        <v>8200</v>
      </c>
      <c r="G47" s="340"/>
      <c r="H47" s="338"/>
      <c r="I47" s="339" t="s">
        <v>22</v>
      </c>
      <c r="J47" s="338"/>
    </row>
    <row r="48" spans="1:10" ht="23.25" customHeight="1">
      <c r="A48" s="337" t="s">
        <v>810</v>
      </c>
      <c r="B48" s="338"/>
      <c r="C48" s="16" t="s">
        <v>811</v>
      </c>
      <c r="D48" s="17" t="s">
        <v>810</v>
      </c>
      <c r="E48" s="18">
        <v>0</v>
      </c>
      <c r="F48" s="341">
        <v>0</v>
      </c>
      <c r="G48" s="340"/>
      <c r="H48" s="338"/>
      <c r="I48" s="339" t="s">
        <v>22</v>
      </c>
      <c r="J48" s="338"/>
    </row>
    <row r="49" spans="1:10" ht="43.5" customHeight="1">
      <c r="A49" s="337" t="s">
        <v>812</v>
      </c>
      <c r="B49" s="338"/>
      <c r="C49" s="16" t="s">
        <v>813</v>
      </c>
      <c r="D49" s="17" t="s">
        <v>812</v>
      </c>
      <c r="E49" s="18">
        <v>0</v>
      </c>
      <c r="F49" s="341">
        <v>0</v>
      </c>
      <c r="G49" s="340"/>
      <c r="H49" s="338"/>
      <c r="I49" s="339" t="s">
        <v>22</v>
      </c>
      <c r="J49" s="338"/>
    </row>
    <row r="50" spans="1:10" ht="45" customHeight="1">
      <c r="A50" s="337" t="s">
        <v>814</v>
      </c>
      <c r="B50" s="338"/>
      <c r="C50" s="16" t="s">
        <v>815</v>
      </c>
      <c r="D50" s="17" t="s">
        <v>814</v>
      </c>
      <c r="E50" s="18">
        <v>56200</v>
      </c>
      <c r="F50" s="341">
        <v>56200</v>
      </c>
      <c r="G50" s="340"/>
      <c r="H50" s="338"/>
      <c r="I50" s="339" t="s">
        <v>22</v>
      </c>
      <c r="J50" s="338"/>
    </row>
    <row r="51" spans="1:10" ht="47.25" customHeight="1">
      <c r="A51" s="337" t="s">
        <v>816</v>
      </c>
      <c r="B51" s="338"/>
      <c r="C51" s="16" t="s">
        <v>817</v>
      </c>
      <c r="D51" s="17" t="s">
        <v>816</v>
      </c>
      <c r="E51" s="18"/>
      <c r="F51" s="341">
        <v>0</v>
      </c>
      <c r="G51" s="340"/>
      <c r="H51" s="338"/>
      <c r="I51" s="339" t="s">
        <v>22</v>
      </c>
      <c r="J51" s="338"/>
    </row>
    <row r="52" spans="1:10" ht="37.5" customHeight="1">
      <c r="A52" s="337" t="s">
        <v>818</v>
      </c>
      <c r="B52" s="338"/>
      <c r="C52" s="16" t="s">
        <v>819</v>
      </c>
      <c r="D52" s="17" t="s">
        <v>818</v>
      </c>
      <c r="E52" s="18">
        <v>0</v>
      </c>
      <c r="F52" s="341">
        <v>0</v>
      </c>
      <c r="G52" s="340"/>
      <c r="H52" s="338"/>
      <c r="I52" s="339" t="s">
        <v>22</v>
      </c>
      <c r="J52" s="338"/>
    </row>
    <row r="53" spans="1:10" ht="30">
      <c r="A53" s="337" t="s">
        <v>820</v>
      </c>
      <c r="B53" s="338"/>
      <c r="C53" s="16" t="s">
        <v>821</v>
      </c>
      <c r="D53" s="17" t="s">
        <v>820</v>
      </c>
      <c r="E53" s="18">
        <v>4400</v>
      </c>
      <c r="F53" s="341">
        <v>4400</v>
      </c>
      <c r="G53" s="340"/>
      <c r="H53" s="338"/>
      <c r="I53" s="339" t="s">
        <v>22</v>
      </c>
      <c r="J53" s="338"/>
    </row>
    <row r="54" spans="1:10">
      <c r="A54" s="337" t="s">
        <v>822</v>
      </c>
      <c r="B54" s="338"/>
      <c r="C54" s="16" t="s">
        <v>823</v>
      </c>
      <c r="D54" s="17" t="s">
        <v>824</v>
      </c>
      <c r="E54" s="18">
        <v>62150</v>
      </c>
      <c r="F54" s="341">
        <v>62150</v>
      </c>
      <c r="G54" s="340"/>
      <c r="H54" s="338"/>
      <c r="I54" s="339" t="s">
        <v>22</v>
      </c>
      <c r="J54" s="338"/>
    </row>
    <row r="55" spans="1:10" ht="51" customHeight="1">
      <c r="A55" s="342" t="s">
        <v>825</v>
      </c>
      <c r="B55" s="343"/>
      <c r="C55" s="239" t="s">
        <v>826</v>
      </c>
      <c r="D55" s="240" t="s">
        <v>22</v>
      </c>
      <c r="E55" s="244">
        <v>0</v>
      </c>
      <c r="F55" s="346">
        <v>0</v>
      </c>
      <c r="G55" s="345"/>
      <c r="H55" s="343"/>
      <c r="I55" s="344" t="s">
        <v>22</v>
      </c>
      <c r="J55" s="343"/>
    </row>
    <row r="56" spans="1:10" ht="43.5" customHeight="1">
      <c r="A56" s="337" t="s">
        <v>827</v>
      </c>
      <c r="B56" s="338"/>
      <c r="C56" s="16" t="s">
        <v>828</v>
      </c>
      <c r="D56" s="17" t="s">
        <v>22</v>
      </c>
      <c r="E56" s="18">
        <v>0</v>
      </c>
      <c r="F56" s="341">
        <v>0</v>
      </c>
      <c r="G56" s="340"/>
      <c r="H56" s="338"/>
      <c r="I56" s="341">
        <v>0</v>
      </c>
      <c r="J56" s="338"/>
    </row>
    <row r="57" spans="1:10" ht="36.75" customHeight="1">
      <c r="A57" s="337" t="s">
        <v>829</v>
      </c>
      <c r="B57" s="338"/>
      <c r="C57" s="16" t="s">
        <v>830</v>
      </c>
      <c r="D57" s="17" t="s">
        <v>831</v>
      </c>
      <c r="E57" s="18">
        <v>0</v>
      </c>
      <c r="F57" s="341">
        <v>0</v>
      </c>
      <c r="G57" s="340"/>
      <c r="H57" s="338"/>
      <c r="I57" s="339" t="s">
        <v>22</v>
      </c>
      <c r="J57" s="338"/>
    </row>
    <row r="58" spans="1:10" ht="27.75" customHeight="1">
      <c r="A58" s="337" t="s">
        <v>832</v>
      </c>
      <c r="B58" s="338"/>
      <c r="C58" s="16" t="s">
        <v>833</v>
      </c>
      <c r="D58" s="17" t="s">
        <v>834</v>
      </c>
      <c r="E58" s="18">
        <v>0</v>
      </c>
      <c r="F58" s="341">
        <v>0</v>
      </c>
      <c r="G58" s="340"/>
      <c r="H58" s="338"/>
      <c r="I58" s="339" t="s">
        <v>22</v>
      </c>
      <c r="J58" s="338"/>
    </row>
    <row r="59" spans="1:10" ht="45" customHeight="1">
      <c r="A59" s="337" t="s">
        <v>835</v>
      </c>
      <c r="B59" s="338"/>
      <c r="C59" s="16" t="s">
        <v>836</v>
      </c>
      <c r="D59" s="17" t="s">
        <v>22</v>
      </c>
      <c r="E59" s="18">
        <v>0</v>
      </c>
      <c r="F59" s="341">
        <v>0</v>
      </c>
      <c r="G59" s="340"/>
      <c r="H59" s="338"/>
      <c r="I59" s="341">
        <v>0</v>
      </c>
      <c r="J59" s="338"/>
    </row>
    <row r="60" spans="1:10" ht="39" customHeight="1">
      <c r="A60" s="337" t="s">
        <v>837</v>
      </c>
      <c r="B60" s="338"/>
      <c r="C60" s="16" t="s">
        <v>838</v>
      </c>
      <c r="D60" s="17" t="s">
        <v>839</v>
      </c>
      <c r="E60" s="18">
        <v>0</v>
      </c>
      <c r="F60" s="341">
        <v>0</v>
      </c>
      <c r="G60" s="340"/>
      <c r="H60" s="338"/>
      <c r="I60" s="339" t="s">
        <v>22</v>
      </c>
      <c r="J60" s="338"/>
    </row>
    <row r="61" spans="1:10" ht="40.5" customHeight="1">
      <c r="A61" s="337" t="s">
        <v>840</v>
      </c>
      <c r="B61" s="338"/>
      <c r="C61" s="16" t="s">
        <v>841</v>
      </c>
      <c r="D61" s="17" t="s">
        <v>842</v>
      </c>
      <c r="E61" s="18">
        <v>0</v>
      </c>
      <c r="F61" s="341">
        <v>0</v>
      </c>
      <c r="G61" s="340"/>
      <c r="H61" s="338"/>
      <c r="I61" s="339" t="s">
        <v>22</v>
      </c>
      <c r="J61" s="338"/>
    </row>
    <row r="62" spans="1:10" ht="63" customHeight="1">
      <c r="A62" s="337" t="s">
        <v>843</v>
      </c>
      <c r="B62" s="338"/>
      <c r="C62" s="16" t="s">
        <v>844</v>
      </c>
      <c r="D62" s="17" t="s">
        <v>22</v>
      </c>
      <c r="E62" s="18">
        <v>0</v>
      </c>
      <c r="F62" s="341">
        <v>0</v>
      </c>
      <c r="G62" s="340"/>
      <c r="H62" s="338"/>
      <c r="I62" s="339" t="s">
        <v>22</v>
      </c>
      <c r="J62" s="338"/>
    </row>
    <row r="63" spans="1:10" ht="46.5" customHeight="1">
      <c r="A63" s="337" t="s">
        <v>845</v>
      </c>
      <c r="B63" s="338"/>
      <c r="C63" s="16" t="s">
        <v>846</v>
      </c>
      <c r="D63" s="17" t="s">
        <v>847</v>
      </c>
      <c r="E63" s="18">
        <v>0</v>
      </c>
      <c r="F63" s="341">
        <v>0</v>
      </c>
      <c r="G63" s="340"/>
      <c r="H63" s="338"/>
      <c r="I63" s="339" t="s">
        <v>22</v>
      </c>
      <c r="J63" s="338"/>
    </row>
    <row r="64" spans="1:10">
      <c r="A64" s="337" t="s">
        <v>848</v>
      </c>
      <c r="B64" s="338"/>
      <c r="C64" s="16" t="s">
        <v>849</v>
      </c>
      <c r="D64" s="17" t="s">
        <v>850</v>
      </c>
      <c r="E64" s="18">
        <v>0</v>
      </c>
      <c r="F64" s="341">
        <v>0</v>
      </c>
      <c r="G64" s="340"/>
      <c r="H64" s="338"/>
      <c r="I64" s="339" t="s">
        <v>22</v>
      </c>
      <c r="J64" s="338"/>
    </row>
    <row r="65" spans="1:10" ht="33.75" customHeight="1">
      <c r="A65" s="337" t="s">
        <v>851</v>
      </c>
      <c r="B65" s="338"/>
      <c r="C65" s="16" t="s">
        <v>852</v>
      </c>
      <c r="D65" s="17" t="s">
        <v>853</v>
      </c>
      <c r="E65" s="18">
        <v>0</v>
      </c>
      <c r="F65" s="341">
        <v>0</v>
      </c>
      <c r="G65" s="340"/>
      <c r="H65" s="338"/>
      <c r="I65" s="339" t="s">
        <v>22</v>
      </c>
      <c r="J65" s="338"/>
    </row>
    <row r="66" spans="1:10" ht="42" customHeight="1">
      <c r="A66" s="342" t="s">
        <v>854</v>
      </c>
      <c r="B66" s="343"/>
      <c r="C66" s="239" t="s">
        <v>855</v>
      </c>
      <c r="D66" s="240" t="s">
        <v>22</v>
      </c>
      <c r="E66" s="244">
        <f>E67+E70</f>
        <v>228500</v>
      </c>
      <c r="F66" s="346">
        <f>F67+F70</f>
        <v>228500</v>
      </c>
      <c r="G66" s="345"/>
      <c r="H66" s="343"/>
      <c r="I66" s="346">
        <v>0</v>
      </c>
      <c r="J66" s="343"/>
    </row>
    <row r="67" spans="1:10" ht="59.25" customHeight="1">
      <c r="A67" s="337" t="s">
        <v>856</v>
      </c>
      <c r="B67" s="338"/>
      <c r="C67" s="16" t="s">
        <v>857</v>
      </c>
      <c r="D67" s="17" t="s">
        <v>22</v>
      </c>
      <c r="E67" s="18">
        <f>E68+E69</f>
        <v>228500</v>
      </c>
      <c r="F67" s="341">
        <f>F68+F69</f>
        <v>228500</v>
      </c>
      <c r="G67" s="340"/>
      <c r="H67" s="338"/>
      <c r="I67" s="341">
        <v>0</v>
      </c>
      <c r="J67" s="338"/>
    </row>
    <row r="68" spans="1:10" ht="55.5" customHeight="1">
      <c r="A68" s="337" t="s">
        <v>831</v>
      </c>
      <c r="B68" s="338"/>
      <c r="C68" s="16" t="s">
        <v>858</v>
      </c>
      <c r="D68" s="17" t="s">
        <v>859</v>
      </c>
      <c r="E68" s="18">
        <v>228500</v>
      </c>
      <c r="F68" s="341">
        <v>228500</v>
      </c>
      <c r="G68" s="340"/>
      <c r="H68" s="338"/>
      <c r="I68" s="339" t="s">
        <v>22</v>
      </c>
      <c r="J68" s="338"/>
    </row>
    <row r="69" spans="1:10" ht="49.5" customHeight="1">
      <c r="A69" s="337" t="s">
        <v>834</v>
      </c>
      <c r="B69" s="338"/>
      <c r="C69" s="16" t="s">
        <v>860</v>
      </c>
      <c r="D69" s="17" t="s">
        <v>861</v>
      </c>
      <c r="E69" s="18">
        <v>0</v>
      </c>
      <c r="F69" s="341">
        <v>0</v>
      </c>
      <c r="G69" s="340"/>
      <c r="H69" s="338"/>
      <c r="I69" s="339" t="s">
        <v>22</v>
      </c>
      <c r="J69" s="338"/>
    </row>
    <row r="70" spans="1:10" ht="66" customHeight="1">
      <c r="A70" s="337" t="s">
        <v>862</v>
      </c>
      <c r="B70" s="338"/>
      <c r="C70" s="16" t="s">
        <v>863</v>
      </c>
      <c r="D70" s="17" t="s">
        <v>22</v>
      </c>
      <c r="E70" s="18">
        <v>0</v>
      </c>
      <c r="F70" s="341">
        <v>0</v>
      </c>
      <c r="G70" s="340"/>
      <c r="H70" s="338"/>
      <c r="I70" s="341">
        <v>0</v>
      </c>
      <c r="J70" s="338"/>
    </row>
    <row r="71" spans="1:10" ht="66" customHeight="1">
      <c r="A71" s="337" t="s">
        <v>839</v>
      </c>
      <c r="B71" s="338"/>
      <c r="C71" s="16" t="s">
        <v>864</v>
      </c>
      <c r="D71" s="17" t="s">
        <v>865</v>
      </c>
      <c r="E71" s="18">
        <v>0</v>
      </c>
      <c r="F71" s="341">
        <v>0</v>
      </c>
      <c r="G71" s="340"/>
      <c r="H71" s="338"/>
      <c r="I71" s="339" t="s">
        <v>22</v>
      </c>
      <c r="J71" s="338"/>
    </row>
    <row r="72" spans="1:10" ht="62.25" customHeight="1">
      <c r="A72" s="337" t="s">
        <v>842</v>
      </c>
      <c r="B72" s="338"/>
      <c r="C72" s="16" t="s">
        <v>866</v>
      </c>
      <c r="D72" s="17" t="s">
        <v>867</v>
      </c>
      <c r="E72" s="18">
        <v>0</v>
      </c>
      <c r="F72" s="341">
        <v>0</v>
      </c>
      <c r="G72" s="340"/>
      <c r="H72" s="338"/>
      <c r="I72" s="339" t="s">
        <v>22</v>
      </c>
      <c r="J72" s="338"/>
    </row>
    <row r="73" spans="1:10" ht="42.75" customHeight="1">
      <c r="A73" s="342" t="s">
        <v>868</v>
      </c>
      <c r="B73" s="343"/>
      <c r="C73" s="239" t="s">
        <v>869</v>
      </c>
      <c r="D73" s="240" t="s">
        <v>22</v>
      </c>
      <c r="E73" s="244">
        <f>E74+E77+E80+E89</f>
        <v>13760</v>
      </c>
      <c r="F73" s="346">
        <f>F74+F77+F80+F89</f>
        <v>13760</v>
      </c>
      <c r="G73" s="345"/>
      <c r="H73" s="343"/>
      <c r="I73" s="344" t="s">
        <v>22</v>
      </c>
      <c r="J73" s="343"/>
    </row>
    <row r="74" spans="1:10" ht="61.5" customHeight="1">
      <c r="A74" s="337" t="s">
        <v>870</v>
      </c>
      <c r="B74" s="338"/>
      <c r="C74" s="16" t="s">
        <v>871</v>
      </c>
      <c r="D74" s="17" t="s">
        <v>22</v>
      </c>
      <c r="E74" s="18">
        <v>0</v>
      </c>
      <c r="F74" s="341">
        <v>0</v>
      </c>
      <c r="G74" s="340"/>
      <c r="H74" s="338"/>
      <c r="I74" s="341">
        <v>0</v>
      </c>
      <c r="J74" s="338"/>
    </row>
    <row r="75" spans="1:10" ht="41.25" customHeight="1">
      <c r="A75" s="337" t="s">
        <v>859</v>
      </c>
      <c r="B75" s="338"/>
      <c r="C75" s="16" t="s">
        <v>872</v>
      </c>
      <c r="D75" s="17" t="s">
        <v>873</v>
      </c>
      <c r="E75" s="18">
        <v>0</v>
      </c>
      <c r="F75" s="341">
        <v>0</v>
      </c>
      <c r="G75" s="340"/>
      <c r="H75" s="338"/>
      <c r="I75" s="339" t="s">
        <v>22</v>
      </c>
      <c r="J75" s="338"/>
    </row>
    <row r="76" spans="1:10" ht="44.25" customHeight="1">
      <c r="A76" s="337" t="s">
        <v>861</v>
      </c>
      <c r="B76" s="338"/>
      <c r="C76" s="16" t="s">
        <v>874</v>
      </c>
      <c r="D76" s="17" t="s">
        <v>875</v>
      </c>
      <c r="E76" s="18">
        <v>0</v>
      </c>
      <c r="F76" s="341">
        <v>0</v>
      </c>
      <c r="G76" s="340"/>
      <c r="H76" s="338"/>
      <c r="I76" s="339" t="s">
        <v>22</v>
      </c>
      <c r="J76" s="338"/>
    </row>
    <row r="77" spans="1:10" ht="50.25" customHeight="1">
      <c r="A77" s="337" t="s">
        <v>876</v>
      </c>
      <c r="B77" s="338"/>
      <c r="C77" s="16" t="s">
        <v>877</v>
      </c>
      <c r="D77" s="17" t="s">
        <v>22</v>
      </c>
      <c r="E77" s="18">
        <v>0</v>
      </c>
      <c r="F77" s="341">
        <v>0</v>
      </c>
      <c r="G77" s="340"/>
      <c r="H77" s="338"/>
      <c r="I77" s="341">
        <v>0</v>
      </c>
      <c r="J77" s="338"/>
    </row>
    <row r="78" spans="1:10" ht="54.75" customHeight="1">
      <c r="A78" s="337" t="s">
        <v>865</v>
      </c>
      <c r="B78" s="338"/>
      <c r="C78" s="16" t="s">
        <v>878</v>
      </c>
      <c r="D78" s="17" t="s">
        <v>879</v>
      </c>
      <c r="E78" s="18">
        <v>0</v>
      </c>
      <c r="F78" s="341">
        <v>0</v>
      </c>
      <c r="G78" s="340"/>
      <c r="H78" s="338"/>
      <c r="I78" s="339" t="s">
        <v>22</v>
      </c>
      <c r="J78" s="338"/>
    </row>
    <row r="79" spans="1:10" ht="40.5" customHeight="1">
      <c r="A79" s="337" t="s">
        <v>867</v>
      </c>
      <c r="B79" s="338"/>
      <c r="C79" s="16" t="s">
        <v>880</v>
      </c>
      <c r="D79" s="17" t="s">
        <v>881</v>
      </c>
      <c r="E79" s="18">
        <v>0</v>
      </c>
      <c r="F79" s="341">
        <v>0</v>
      </c>
      <c r="G79" s="340"/>
      <c r="H79" s="338"/>
      <c r="I79" s="339" t="s">
        <v>22</v>
      </c>
      <c r="J79" s="338"/>
    </row>
    <row r="80" spans="1:10" ht="81.75" customHeight="1">
      <c r="A80" s="337" t="s">
        <v>882</v>
      </c>
      <c r="B80" s="338"/>
      <c r="C80" s="16" t="s">
        <v>883</v>
      </c>
      <c r="D80" s="17" t="s">
        <v>22</v>
      </c>
      <c r="E80" s="18">
        <f>E81+E83+E82</f>
        <v>13760</v>
      </c>
      <c r="F80" s="341">
        <f>F81+F82+F83</f>
        <v>13760</v>
      </c>
      <c r="G80" s="340"/>
      <c r="H80" s="338"/>
      <c r="I80" s="339" t="s">
        <v>22</v>
      </c>
      <c r="J80" s="338"/>
    </row>
    <row r="81" spans="1:10" ht="75" customHeight="1">
      <c r="A81" s="337" t="s">
        <v>884</v>
      </c>
      <c r="B81" s="338"/>
      <c r="C81" s="16" t="s">
        <v>885</v>
      </c>
      <c r="D81" s="17" t="s">
        <v>886</v>
      </c>
      <c r="E81" s="18">
        <v>13760</v>
      </c>
      <c r="F81" s="341">
        <v>13760</v>
      </c>
      <c r="G81" s="340"/>
      <c r="H81" s="338"/>
      <c r="I81" s="339" t="s">
        <v>22</v>
      </c>
      <c r="J81" s="338"/>
    </row>
    <row r="82" spans="1:10" ht="73.5" customHeight="1">
      <c r="A82" s="337" t="s">
        <v>887</v>
      </c>
      <c r="B82" s="338"/>
      <c r="C82" s="16" t="s">
        <v>888</v>
      </c>
      <c r="D82" s="17" t="s">
        <v>889</v>
      </c>
      <c r="E82" s="18">
        <v>0</v>
      </c>
      <c r="F82" s="341">
        <v>0</v>
      </c>
      <c r="G82" s="340"/>
      <c r="H82" s="338"/>
      <c r="I82" s="339" t="s">
        <v>22</v>
      </c>
      <c r="J82" s="338"/>
    </row>
    <row r="83" spans="1:10" ht="58.5" customHeight="1">
      <c r="A83" s="337" t="s">
        <v>890</v>
      </c>
      <c r="B83" s="338"/>
      <c r="C83" s="16" t="s">
        <v>891</v>
      </c>
      <c r="D83" s="17" t="s">
        <v>892</v>
      </c>
      <c r="E83" s="18">
        <v>0</v>
      </c>
      <c r="F83" s="341">
        <v>0</v>
      </c>
      <c r="G83" s="340"/>
      <c r="H83" s="338"/>
      <c r="I83" s="339" t="s">
        <v>22</v>
      </c>
      <c r="J83" s="338"/>
    </row>
    <row r="84" spans="1:10" ht="115.5" customHeight="1">
      <c r="A84" s="337" t="s">
        <v>893</v>
      </c>
      <c r="B84" s="338"/>
      <c r="C84" s="16" t="s">
        <v>894</v>
      </c>
      <c r="D84" s="17"/>
      <c r="E84" s="18">
        <v>0</v>
      </c>
      <c r="F84" s="341">
        <v>0</v>
      </c>
      <c r="G84" s="340"/>
      <c r="H84" s="338"/>
      <c r="I84" s="341">
        <v>0</v>
      </c>
      <c r="J84" s="338"/>
    </row>
    <row r="85" spans="1:10" ht="72" customHeight="1">
      <c r="A85" s="337" t="s">
        <v>895</v>
      </c>
      <c r="B85" s="338"/>
      <c r="C85" s="16" t="s">
        <v>896</v>
      </c>
      <c r="D85" s="17"/>
      <c r="E85" s="18">
        <v>0</v>
      </c>
      <c r="F85" s="341">
        <v>0</v>
      </c>
      <c r="G85" s="340"/>
      <c r="H85" s="338"/>
      <c r="I85" s="341">
        <v>0</v>
      </c>
      <c r="J85" s="338"/>
    </row>
    <row r="86" spans="1:10" ht="33.75" customHeight="1">
      <c r="A86" s="337" t="s">
        <v>897</v>
      </c>
      <c r="B86" s="338"/>
      <c r="C86" s="16" t="s">
        <v>898</v>
      </c>
      <c r="D86" s="17"/>
      <c r="E86" s="18">
        <v>0</v>
      </c>
      <c r="F86" s="350">
        <v>0</v>
      </c>
      <c r="G86" s="351"/>
      <c r="H86" s="352"/>
      <c r="I86" s="341">
        <v>0</v>
      </c>
      <c r="J86" s="338"/>
    </row>
    <row r="87" spans="1:10" ht="38.25" customHeight="1">
      <c r="A87" s="337" t="s">
        <v>899</v>
      </c>
      <c r="B87" s="338"/>
      <c r="C87" s="16" t="s">
        <v>900</v>
      </c>
      <c r="D87" s="17"/>
      <c r="E87" s="18">
        <v>0</v>
      </c>
      <c r="F87" s="341">
        <v>0</v>
      </c>
      <c r="G87" s="340"/>
      <c r="H87" s="338"/>
      <c r="I87" s="341">
        <v>0</v>
      </c>
      <c r="J87" s="338"/>
    </row>
    <row r="88" spans="1:10">
      <c r="A88" s="337" t="s">
        <v>901</v>
      </c>
      <c r="B88" s="338"/>
      <c r="C88" s="16" t="s">
        <v>902</v>
      </c>
      <c r="D88" s="17"/>
      <c r="E88" s="18">
        <v>0</v>
      </c>
      <c r="F88" s="341">
        <v>0</v>
      </c>
      <c r="G88" s="340"/>
      <c r="H88" s="338"/>
      <c r="I88" s="341">
        <v>0</v>
      </c>
      <c r="J88" s="338"/>
    </row>
    <row r="89" spans="1:10" ht="73.5" customHeight="1">
      <c r="A89" s="337" t="s">
        <v>903</v>
      </c>
      <c r="B89" s="338"/>
      <c r="C89" s="16" t="s">
        <v>904</v>
      </c>
      <c r="D89" s="17" t="s">
        <v>22</v>
      </c>
      <c r="E89" s="18">
        <f>E90+E91+E92</f>
        <v>0</v>
      </c>
      <c r="F89" s="341">
        <f>F92</f>
        <v>0</v>
      </c>
      <c r="G89" s="340"/>
      <c r="H89" s="338"/>
      <c r="I89" s="339" t="s">
        <v>22</v>
      </c>
      <c r="J89" s="338"/>
    </row>
    <row r="90" spans="1:10" ht="70.5" customHeight="1">
      <c r="A90" s="337" t="s">
        <v>905</v>
      </c>
      <c r="B90" s="338"/>
      <c r="C90" s="16" t="s">
        <v>906</v>
      </c>
      <c r="D90" s="17" t="s">
        <v>907</v>
      </c>
      <c r="E90" s="18">
        <v>0</v>
      </c>
      <c r="F90" s="339" t="s">
        <v>22</v>
      </c>
      <c r="G90" s="340"/>
      <c r="H90" s="338"/>
      <c r="I90" s="341">
        <v>0</v>
      </c>
      <c r="J90" s="338"/>
    </row>
    <row r="91" spans="1:10" ht="71.25" customHeight="1">
      <c r="A91" s="337" t="s">
        <v>908</v>
      </c>
      <c r="B91" s="338"/>
      <c r="C91" s="16" t="s">
        <v>909</v>
      </c>
      <c r="D91" s="17" t="s">
        <v>910</v>
      </c>
      <c r="E91" s="18">
        <v>0</v>
      </c>
      <c r="F91" s="339" t="s">
        <v>22</v>
      </c>
      <c r="G91" s="340"/>
      <c r="H91" s="338"/>
      <c r="I91" s="341">
        <v>0</v>
      </c>
      <c r="J91" s="338"/>
    </row>
    <row r="92" spans="1:10" ht="57.75" customHeight="1">
      <c r="A92" s="337" t="s">
        <v>911</v>
      </c>
      <c r="B92" s="338"/>
      <c r="C92" s="16" t="s">
        <v>912</v>
      </c>
      <c r="D92" s="17" t="s">
        <v>913</v>
      </c>
      <c r="E92" s="18">
        <v>0</v>
      </c>
      <c r="F92" s="347">
        <v>0</v>
      </c>
      <c r="G92" s="348"/>
      <c r="H92" s="349"/>
      <c r="I92" s="339" t="s">
        <v>22</v>
      </c>
      <c r="J92" s="338"/>
    </row>
    <row r="93" spans="1:10" ht="69" customHeight="1">
      <c r="A93" s="337" t="s">
        <v>914</v>
      </c>
      <c r="B93" s="338"/>
      <c r="C93" s="16" t="s">
        <v>915</v>
      </c>
      <c r="D93" s="17"/>
      <c r="E93" s="18">
        <v>0</v>
      </c>
      <c r="F93" s="341">
        <v>0</v>
      </c>
      <c r="G93" s="340"/>
      <c r="H93" s="338"/>
      <c r="I93" s="341">
        <v>0</v>
      </c>
      <c r="J93" s="338"/>
    </row>
    <row r="94" spans="1:10" ht="39.75" customHeight="1">
      <c r="A94" s="337" t="s">
        <v>916</v>
      </c>
      <c r="B94" s="338"/>
      <c r="C94" s="16" t="s">
        <v>896</v>
      </c>
      <c r="D94" s="17"/>
      <c r="E94" s="18">
        <v>0</v>
      </c>
      <c r="F94" s="341">
        <v>0</v>
      </c>
      <c r="G94" s="340"/>
      <c r="H94" s="338"/>
      <c r="I94" s="341">
        <v>0</v>
      </c>
      <c r="J94" s="338"/>
    </row>
    <row r="95" spans="1:10">
      <c r="A95" s="337" t="s">
        <v>917</v>
      </c>
      <c r="B95" s="338"/>
      <c r="C95" s="16" t="s">
        <v>918</v>
      </c>
      <c r="D95" s="17"/>
      <c r="E95" s="18">
        <v>0</v>
      </c>
      <c r="F95" s="341">
        <v>0</v>
      </c>
      <c r="G95" s="340"/>
      <c r="H95" s="338"/>
      <c r="I95" s="341">
        <v>0</v>
      </c>
      <c r="J95" s="338"/>
    </row>
    <row r="96" spans="1:10" ht="44.25" customHeight="1">
      <c r="A96" s="337" t="s">
        <v>919</v>
      </c>
      <c r="B96" s="338"/>
      <c r="C96" s="16" t="s">
        <v>900</v>
      </c>
      <c r="D96" s="17"/>
      <c r="E96" s="18">
        <v>0</v>
      </c>
      <c r="F96" s="341">
        <v>0</v>
      </c>
      <c r="G96" s="340"/>
      <c r="H96" s="338"/>
      <c r="I96" s="341">
        <v>0</v>
      </c>
      <c r="J96" s="338"/>
    </row>
    <row r="97" spans="1:10">
      <c r="A97" s="337" t="s">
        <v>920</v>
      </c>
      <c r="B97" s="338"/>
      <c r="C97" s="16" t="s">
        <v>902</v>
      </c>
      <c r="D97" s="17"/>
      <c r="E97" s="18">
        <v>0</v>
      </c>
      <c r="F97" s="341">
        <v>0</v>
      </c>
      <c r="G97" s="340"/>
      <c r="H97" s="338"/>
      <c r="I97" s="341">
        <v>0</v>
      </c>
      <c r="J97" s="338"/>
    </row>
    <row r="98" spans="1:10" ht="66.75" customHeight="1">
      <c r="A98" s="342" t="s">
        <v>921</v>
      </c>
      <c r="B98" s="343"/>
      <c r="C98" s="239" t="s">
        <v>922</v>
      </c>
      <c r="D98" s="240" t="s">
        <v>22</v>
      </c>
      <c r="E98" s="244">
        <f>E100+E102+E107</f>
        <v>9800</v>
      </c>
      <c r="F98" s="346">
        <f>F100+F107+F102</f>
        <v>9800</v>
      </c>
      <c r="G98" s="345"/>
      <c r="H98" s="343"/>
      <c r="I98" s="344" t="s">
        <v>22</v>
      </c>
      <c r="J98" s="343"/>
    </row>
    <row r="99" spans="1:10" ht="47.25" customHeight="1">
      <c r="A99" s="337" t="s">
        <v>923</v>
      </c>
      <c r="B99" s="338"/>
      <c r="C99" s="16" t="s">
        <v>924</v>
      </c>
      <c r="D99" s="17"/>
      <c r="E99" s="18">
        <v>0</v>
      </c>
      <c r="F99" s="341">
        <v>0</v>
      </c>
      <c r="G99" s="340"/>
      <c r="H99" s="338"/>
      <c r="I99" s="339" t="s">
        <v>22</v>
      </c>
      <c r="J99" s="338"/>
    </row>
    <row r="100" spans="1:10" ht="48.75" customHeight="1">
      <c r="A100" s="337" t="s">
        <v>925</v>
      </c>
      <c r="B100" s="338"/>
      <c r="C100" s="16" t="s">
        <v>926</v>
      </c>
      <c r="D100" s="17" t="s">
        <v>927</v>
      </c>
      <c r="E100" s="18">
        <v>0</v>
      </c>
      <c r="F100" s="341">
        <v>0</v>
      </c>
      <c r="G100" s="340"/>
      <c r="H100" s="338"/>
      <c r="I100" s="339" t="s">
        <v>22</v>
      </c>
      <c r="J100" s="338"/>
    </row>
    <row r="101" spans="1:10" ht="56.25" customHeight="1">
      <c r="A101" s="337" t="s">
        <v>928</v>
      </c>
      <c r="B101" s="338"/>
      <c r="C101" s="16" t="s">
        <v>929</v>
      </c>
      <c r="D101" s="17" t="s">
        <v>930</v>
      </c>
      <c r="E101" s="18">
        <v>0</v>
      </c>
      <c r="F101" s="341">
        <v>0</v>
      </c>
      <c r="G101" s="340"/>
      <c r="H101" s="338"/>
      <c r="I101" s="339" t="s">
        <v>22</v>
      </c>
      <c r="J101" s="338"/>
    </row>
    <row r="102" spans="1:10" ht="82.5" customHeight="1">
      <c r="A102" s="337" t="s">
        <v>931</v>
      </c>
      <c r="B102" s="338"/>
      <c r="C102" s="16" t="s">
        <v>932</v>
      </c>
      <c r="D102" s="17" t="s">
        <v>22</v>
      </c>
      <c r="E102" s="18">
        <f>E103+E104+E105+E106</f>
        <v>9800</v>
      </c>
      <c r="F102" s="341">
        <f>F103+F104+F105+F106</f>
        <v>9800</v>
      </c>
      <c r="G102" s="340"/>
      <c r="H102" s="338"/>
      <c r="I102" s="339" t="s">
        <v>22</v>
      </c>
      <c r="J102" s="338"/>
    </row>
    <row r="103" spans="1:10" ht="46.5" customHeight="1">
      <c r="A103" s="337" t="s">
        <v>933</v>
      </c>
      <c r="B103" s="338"/>
      <c r="C103" s="16" t="s">
        <v>934</v>
      </c>
      <c r="D103" s="17" t="s">
        <v>935</v>
      </c>
      <c r="E103" s="18">
        <v>0</v>
      </c>
      <c r="F103" s="341">
        <v>0</v>
      </c>
      <c r="G103" s="340"/>
      <c r="H103" s="338"/>
      <c r="I103" s="339" t="s">
        <v>22</v>
      </c>
      <c r="J103" s="338"/>
    </row>
    <row r="104" spans="1:10" ht="50.25" customHeight="1">
      <c r="A104" s="337" t="s">
        <v>936</v>
      </c>
      <c r="B104" s="338"/>
      <c r="C104" s="16" t="s">
        <v>937</v>
      </c>
      <c r="D104" s="17" t="s">
        <v>938</v>
      </c>
      <c r="E104" s="18">
        <v>0</v>
      </c>
      <c r="F104" s="341">
        <v>0</v>
      </c>
      <c r="G104" s="340"/>
      <c r="H104" s="338"/>
      <c r="I104" s="339" t="s">
        <v>22</v>
      </c>
      <c r="J104" s="338"/>
    </row>
    <row r="105" spans="1:10" ht="50.25" customHeight="1">
      <c r="A105" s="337" t="s">
        <v>939</v>
      </c>
      <c r="B105" s="338"/>
      <c r="C105" s="16" t="s">
        <v>940</v>
      </c>
      <c r="D105" s="17" t="s">
        <v>941</v>
      </c>
      <c r="E105" s="18">
        <v>0</v>
      </c>
      <c r="F105" s="341">
        <v>0</v>
      </c>
      <c r="G105" s="340"/>
      <c r="H105" s="338"/>
      <c r="I105" s="339" t="s">
        <v>22</v>
      </c>
      <c r="J105" s="338"/>
    </row>
    <row r="106" spans="1:10" ht="24.75" customHeight="1">
      <c r="A106" s="337" t="s">
        <v>942</v>
      </c>
      <c r="B106" s="338"/>
      <c r="C106" s="16" t="s">
        <v>943</v>
      </c>
      <c r="D106" s="17" t="s">
        <v>944</v>
      </c>
      <c r="E106" s="18">
        <v>9800</v>
      </c>
      <c r="F106" s="341">
        <v>9800</v>
      </c>
      <c r="G106" s="340"/>
      <c r="H106" s="338"/>
      <c r="I106" s="339" t="s">
        <v>22</v>
      </c>
      <c r="J106" s="338"/>
    </row>
    <row r="107" spans="1:10" ht="30">
      <c r="A107" s="337" t="s">
        <v>945</v>
      </c>
      <c r="B107" s="338"/>
      <c r="C107" s="16" t="s">
        <v>946</v>
      </c>
      <c r="D107" s="17" t="s">
        <v>22</v>
      </c>
      <c r="E107" s="18">
        <v>0</v>
      </c>
      <c r="F107" s="341">
        <v>0</v>
      </c>
      <c r="G107" s="340"/>
      <c r="H107" s="338"/>
      <c r="I107" s="339" t="s">
        <v>22</v>
      </c>
      <c r="J107" s="338"/>
    </row>
    <row r="108" spans="1:10" ht="34.5" customHeight="1">
      <c r="A108" s="337" t="s">
        <v>947</v>
      </c>
      <c r="B108" s="338"/>
      <c r="C108" s="16" t="s">
        <v>948</v>
      </c>
      <c r="D108" s="17" t="s">
        <v>949</v>
      </c>
      <c r="E108" s="18">
        <v>0</v>
      </c>
      <c r="F108" s="341">
        <v>0</v>
      </c>
      <c r="G108" s="340"/>
      <c r="H108" s="338"/>
      <c r="I108" s="339" t="s">
        <v>22</v>
      </c>
      <c r="J108" s="338"/>
    </row>
    <row r="109" spans="1:10" ht="69.75" customHeight="1">
      <c r="A109" s="342" t="s">
        <v>950</v>
      </c>
      <c r="B109" s="343"/>
      <c r="C109" s="239" t="s">
        <v>951</v>
      </c>
      <c r="D109" s="240" t="s">
        <v>22</v>
      </c>
      <c r="E109" s="244">
        <f>+E110+E113+E118+E120+E123+E125</f>
        <v>8300</v>
      </c>
      <c r="F109" s="346">
        <f>+F110+F113+F118+F120+F123+F125+F127</f>
        <v>100453.7</v>
      </c>
      <c r="G109" s="345"/>
      <c r="H109" s="343"/>
      <c r="I109" s="344" t="s">
        <v>22</v>
      </c>
      <c r="J109" s="343"/>
    </row>
    <row r="110" spans="1:10" ht="68.25" customHeight="1">
      <c r="A110" s="337" t="s">
        <v>952</v>
      </c>
      <c r="B110" s="338"/>
      <c r="C110" s="16" t="s">
        <v>953</v>
      </c>
      <c r="D110" s="17" t="s">
        <v>22</v>
      </c>
      <c r="E110" s="18">
        <f>+E111+E112</f>
        <v>5000</v>
      </c>
      <c r="F110" s="341">
        <f>+F111+F112</f>
        <v>5000</v>
      </c>
      <c r="G110" s="340"/>
      <c r="H110" s="338"/>
      <c r="I110" s="341">
        <v>0</v>
      </c>
      <c r="J110" s="338"/>
    </row>
    <row r="111" spans="1:10" ht="56.25" customHeight="1">
      <c r="A111" s="337" t="s">
        <v>927</v>
      </c>
      <c r="B111" s="338"/>
      <c r="C111" s="16" t="s">
        <v>954</v>
      </c>
      <c r="D111" s="17" t="s">
        <v>955</v>
      </c>
      <c r="E111" s="18">
        <v>0</v>
      </c>
      <c r="F111" s="341">
        <v>0</v>
      </c>
      <c r="G111" s="340"/>
      <c r="H111" s="338"/>
      <c r="I111" s="339" t="s">
        <v>22</v>
      </c>
      <c r="J111" s="338"/>
    </row>
    <row r="112" spans="1:10" ht="61.5" customHeight="1">
      <c r="A112" s="337" t="s">
        <v>930</v>
      </c>
      <c r="B112" s="338"/>
      <c r="C112" s="16" t="s">
        <v>956</v>
      </c>
      <c r="D112" s="17" t="s">
        <v>957</v>
      </c>
      <c r="E112" s="18">
        <v>5000</v>
      </c>
      <c r="F112" s="341">
        <v>5000</v>
      </c>
      <c r="G112" s="340"/>
      <c r="H112" s="338"/>
      <c r="I112" s="339" t="s">
        <v>22</v>
      </c>
      <c r="J112" s="338"/>
    </row>
    <row r="113" spans="1:10" ht="111.75" customHeight="1">
      <c r="A113" s="337" t="s">
        <v>958</v>
      </c>
      <c r="B113" s="338"/>
      <c r="C113" s="16" t="s">
        <v>959</v>
      </c>
      <c r="D113" s="17" t="s">
        <v>22</v>
      </c>
      <c r="E113" s="18">
        <f>E114+E115+E116</f>
        <v>3300</v>
      </c>
      <c r="F113" s="341">
        <f>F114+F115+F116+F117</f>
        <v>3300</v>
      </c>
      <c r="G113" s="340"/>
      <c r="H113" s="338"/>
      <c r="I113" s="339" t="s">
        <v>22</v>
      </c>
      <c r="J113" s="338"/>
    </row>
    <row r="114" spans="1:10">
      <c r="A114" s="337" t="s">
        <v>960</v>
      </c>
      <c r="B114" s="338"/>
      <c r="C114" s="16" t="s">
        <v>961</v>
      </c>
      <c r="D114" s="17" t="s">
        <v>962</v>
      </c>
      <c r="E114" s="18">
        <v>0</v>
      </c>
      <c r="F114" s="341">
        <v>0</v>
      </c>
      <c r="G114" s="340"/>
      <c r="H114" s="338"/>
      <c r="I114" s="339" t="s">
        <v>22</v>
      </c>
      <c r="J114" s="338"/>
    </row>
    <row r="115" spans="1:10">
      <c r="A115" s="337" t="s">
        <v>963</v>
      </c>
      <c r="B115" s="338"/>
      <c r="C115" s="16" t="s">
        <v>964</v>
      </c>
      <c r="D115" s="17" t="s">
        <v>965</v>
      </c>
      <c r="E115" s="18">
        <v>0</v>
      </c>
      <c r="F115" s="341">
        <v>0</v>
      </c>
      <c r="G115" s="340"/>
      <c r="H115" s="338"/>
      <c r="I115" s="339" t="s">
        <v>22</v>
      </c>
      <c r="J115" s="338"/>
    </row>
    <row r="116" spans="1:10">
      <c r="A116" s="337" t="s">
        <v>966</v>
      </c>
      <c r="B116" s="338"/>
      <c r="C116" s="16" t="s">
        <v>967</v>
      </c>
      <c r="D116" s="17" t="s">
        <v>968</v>
      </c>
      <c r="E116" s="251">
        <v>3300</v>
      </c>
      <c r="F116" s="341">
        <v>3300</v>
      </c>
      <c r="G116" s="340"/>
      <c r="H116" s="338"/>
      <c r="I116" s="339" t="s">
        <v>22</v>
      </c>
      <c r="J116" s="338"/>
    </row>
    <row r="117" spans="1:10" ht="73.5" customHeight="1">
      <c r="A117" s="337" t="s">
        <v>969</v>
      </c>
      <c r="B117" s="338"/>
      <c r="C117" s="16" t="s">
        <v>970</v>
      </c>
      <c r="D117" s="17" t="s">
        <v>971</v>
      </c>
      <c r="E117" s="18">
        <v>0</v>
      </c>
      <c r="F117" s="341">
        <v>0</v>
      </c>
      <c r="G117" s="340"/>
      <c r="H117" s="338"/>
      <c r="I117" s="339" t="s">
        <v>22</v>
      </c>
      <c r="J117" s="338"/>
    </row>
    <row r="118" spans="1:10" ht="57" customHeight="1">
      <c r="A118" s="337" t="s">
        <v>972</v>
      </c>
      <c r="B118" s="338"/>
      <c r="C118" s="16" t="s">
        <v>973</v>
      </c>
      <c r="D118" s="17" t="s">
        <v>22</v>
      </c>
      <c r="E118" s="18">
        <v>0</v>
      </c>
      <c r="F118" s="341">
        <v>0</v>
      </c>
      <c r="G118" s="340"/>
      <c r="H118" s="338"/>
      <c r="I118" s="339" t="s">
        <v>22</v>
      </c>
      <c r="J118" s="338"/>
    </row>
    <row r="119" spans="1:10" ht="48" customHeight="1">
      <c r="A119" s="337" t="s">
        <v>974</v>
      </c>
      <c r="B119" s="338"/>
      <c r="C119" s="16" t="s">
        <v>975</v>
      </c>
      <c r="D119" s="17" t="s">
        <v>976</v>
      </c>
      <c r="E119" s="18">
        <v>0</v>
      </c>
      <c r="F119" s="341">
        <v>0</v>
      </c>
      <c r="G119" s="340"/>
      <c r="H119" s="338"/>
      <c r="I119" s="339" t="s">
        <v>22</v>
      </c>
      <c r="J119" s="338"/>
    </row>
    <row r="120" spans="1:10" ht="98.25" customHeight="1">
      <c r="A120" s="337" t="s">
        <v>977</v>
      </c>
      <c r="B120" s="338"/>
      <c r="C120" s="16" t="s">
        <v>978</v>
      </c>
      <c r="D120" s="17" t="s">
        <v>22</v>
      </c>
      <c r="E120" s="18">
        <v>0</v>
      </c>
      <c r="F120" s="341">
        <v>0</v>
      </c>
      <c r="G120" s="340"/>
      <c r="H120" s="338"/>
      <c r="I120" s="339" t="s">
        <v>22</v>
      </c>
      <c r="J120" s="338"/>
    </row>
    <row r="121" spans="1:10" ht="67.5" customHeight="1">
      <c r="A121" s="337" t="s">
        <v>949</v>
      </c>
      <c r="B121" s="338"/>
      <c r="C121" s="16" t="s">
        <v>979</v>
      </c>
      <c r="D121" s="17" t="s">
        <v>980</v>
      </c>
      <c r="E121" s="18">
        <v>0</v>
      </c>
      <c r="F121" s="341">
        <v>0</v>
      </c>
      <c r="G121" s="340"/>
      <c r="H121" s="338"/>
      <c r="I121" s="339" t="s">
        <v>22</v>
      </c>
      <c r="J121" s="338"/>
    </row>
    <row r="122" spans="1:10" ht="29.25" customHeight="1">
      <c r="A122" s="337" t="s">
        <v>981</v>
      </c>
      <c r="B122" s="338"/>
      <c r="C122" s="16" t="s">
        <v>982</v>
      </c>
      <c r="D122" s="17" t="s">
        <v>983</v>
      </c>
      <c r="E122" s="18">
        <v>0</v>
      </c>
      <c r="F122" s="341">
        <v>0</v>
      </c>
      <c r="G122" s="340"/>
      <c r="H122" s="338"/>
      <c r="I122" s="339" t="s">
        <v>22</v>
      </c>
      <c r="J122" s="338"/>
    </row>
    <row r="123" spans="1:10" ht="105" customHeight="1">
      <c r="A123" s="337" t="s">
        <v>984</v>
      </c>
      <c r="B123" s="338"/>
      <c r="C123" s="16" t="s">
        <v>985</v>
      </c>
      <c r="D123" s="17" t="s">
        <v>22</v>
      </c>
      <c r="E123" s="18">
        <v>0</v>
      </c>
      <c r="F123" s="341">
        <v>0</v>
      </c>
      <c r="G123" s="340"/>
      <c r="H123" s="338"/>
      <c r="I123" s="339" t="s">
        <v>22</v>
      </c>
      <c r="J123" s="338"/>
    </row>
    <row r="124" spans="1:10" ht="74.25" customHeight="1">
      <c r="A124" s="337" t="s">
        <v>986</v>
      </c>
      <c r="B124" s="338"/>
      <c r="C124" s="16" t="s">
        <v>987</v>
      </c>
      <c r="D124" s="17" t="s">
        <v>988</v>
      </c>
      <c r="E124" s="18">
        <v>0</v>
      </c>
      <c r="F124" s="341">
        <v>0</v>
      </c>
      <c r="G124" s="340"/>
      <c r="H124" s="338"/>
      <c r="I124" s="339" t="s">
        <v>22</v>
      </c>
      <c r="J124" s="338"/>
    </row>
    <row r="125" spans="1:10" ht="45" customHeight="1">
      <c r="A125" s="337" t="s">
        <v>989</v>
      </c>
      <c r="B125" s="338"/>
      <c r="C125" s="16" t="s">
        <v>990</v>
      </c>
      <c r="D125" s="17" t="s">
        <v>22</v>
      </c>
      <c r="E125" s="18">
        <v>0</v>
      </c>
      <c r="F125" s="341">
        <v>0</v>
      </c>
      <c r="G125" s="340"/>
      <c r="H125" s="338"/>
      <c r="I125" s="339" t="s">
        <v>22</v>
      </c>
      <c r="J125" s="338"/>
    </row>
    <row r="126" spans="1:10" ht="19.5" customHeight="1">
      <c r="A126" s="337" t="s">
        <v>991</v>
      </c>
      <c r="B126" s="338"/>
      <c r="C126" s="16" t="s">
        <v>992</v>
      </c>
      <c r="D126" s="17" t="s">
        <v>993</v>
      </c>
      <c r="E126" s="18">
        <v>0</v>
      </c>
      <c r="F126" s="341">
        <v>0</v>
      </c>
      <c r="G126" s="340"/>
      <c r="H126" s="338"/>
      <c r="I126" s="339" t="s">
        <v>22</v>
      </c>
      <c r="J126" s="338"/>
    </row>
    <row r="127" spans="1:10" ht="30">
      <c r="A127" s="337" t="s">
        <v>994</v>
      </c>
      <c r="B127" s="338"/>
      <c r="C127" s="16" t="s">
        <v>995</v>
      </c>
      <c r="D127" s="17" t="s">
        <v>22</v>
      </c>
      <c r="E127" s="18">
        <f>+E128</f>
        <v>0</v>
      </c>
      <c r="F127" s="341">
        <f>+F128</f>
        <v>92153.7</v>
      </c>
      <c r="G127" s="340"/>
      <c r="H127" s="338"/>
      <c r="I127" s="341">
        <v>0</v>
      </c>
      <c r="J127" s="338"/>
    </row>
    <row r="128" spans="1:10" ht="16.5" customHeight="1">
      <c r="A128" s="337" t="s">
        <v>996</v>
      </c>
      <c r="B128" s="338"/>
      <c r="C128" s="16" t="s">
        <v>997</v>
      </c>
      <c r="D128" s="17" t="s">
        <v>998</v>
      </c>
      <c r="E128" s="18">
        <v>0</v>
      </c>
      <c r="F128" s="341">
        <v>92153.7</v>
      </c>
      <c r="G128" s="340"/>
      <c r="H128" s="338"/>
      <c r="I128" s="339" t="s">
        <v>22</v>
      </c>
      <c r="J128" s="338"/>
    </row>
    <row r="129" spans="1:10" ht="30">
      <c r="A129" s="337" t="s">
        <v>999</v>
      </c>
      <c r="B129" s="338"/>
      <c r="C129" s="16" t="s">
        <v>1000</v>
      </c>
      <c r="D129" s="17" t="s">
        <v>998</v>
      </c>
      <c r="E129" s="18">
        <v>0</v>
      </c>
      <c r="F129" s="339" t="s">
        <v>22</v>
      </c>
      <c r="G129" s="340"/>
      <c r="H129" s="338"/>
      <c r="I129" s="341">
        <v>0</v>
      </c>
      <c r="J129" s="338"/>
    </row>
    <row r="130" spans="1:10" ht="59.25" customHeight="1">
      <c r="A130" s="337" t="s">
        <v>1001</v>
      </c>
      <c r="B130" s="338"/>
      <c r="C130" s="16" t="s">
        <v>1002</v>
      </c>
      <c r="D130" s="17" t="s">
        <v>22</v>
      </c>
      <c r="E130" s="18">
        <v>92153.7</v>
      </c>
      <c r="F130" s="341">
        <v>92153.7</v>
      </c>
      <c r="G130" s="340"/>
      <c r="H130" s="338"/>
      <c r="I130" s="339" t="s">
        <v>22</v>
      </c>
      <c r="J130" s="338"/>
    </row>
    <row r="131" spans="1:10" ht="70.5" customHeight="1">
      <c r="A131" s="342" t="s">
        <v>1003</v>
      </c>
      <c r="B131" s="343"/>
      <c r="C131" s="239" t="s">
        <v>1004</v>
      </c>
      <c r="D131" s="240" t="s">
        <v>22</v>
      </c>
      <c r="E131" s="244">
        <f>E132+E146+E151+E153</f>
        <v>676132.79999999993</v>
      </c>
      <c r="F131" s="344" t="s">
        <v>22</v>
      </c>
      <c r="G131" s="345"/>
      <c r="H131" s="343"/>
      <c r="I131" s="346">
        <f>+I132+I146+I151+I153</f>
        <v>676132.79999999993</v>
      </c>
      <c r="J131" s="343"/>
    </row>
    <row r="132" spans="1:10" ht="53.25" customHeight="1">
      <c r="A132" s="342" t="s">
        <v>1005</v>
      </c>
      <c r="B132" s="343"/>
      <c r="C132" s="239" t="s">
        <v>1006</v>
      </c>
      <c r="D132" s="240" t="s">
        <v>22</v>
      </c>
      <c r="E132" s="244">
        <f>E133+E137+E141</f>
        <v>676132.79999999993</v>
      </c>
      <c r="F132" s="344" t="s">
        <v>22</v>
      </c>
      <c r="G132" s="345"/>
      <c r="H132" s="343"/>
      <c r="I132" s="346">
        <f>+I133+I137+I141</f>
        <v>676132.79999999993</v>
      </c>
      <c r="J132" s="343"/>
    </row>
    <row r="133" spans="1:10" ht="44.25" customHeight="1">
      <c r="A133" s="337" t="s">
        <v>1007</v>
      </c>
      <c r="B133" s="338"/>
      <c r="C133" s="16" t="s">
        <v>1008</v>
      </c>
      <c r="D133" s="17" t="s">
        <v>22</v>
      </c>
      <c r="E133" s="18">
        <f>+E134+E135+E136</f>
        <v>606929.19999999995</v>
      </c>
      <c r="F133" s="341">
        <v>0</v>
      </c>
      <c r="G133" s="340"/>
      <c r="H133" s="338"/>
      <c r="I133" s="341">
        <f>+I134+I135+I136</f>
        <v>606929.19999999995</v>
      </c>
      <c r="J133" s="338"/>
    </row>
    <row r="134" spans="1:10" ht="24" customHeight="1">
      <c r="A134" s="337" t="s">
        <v>1009</v>
      </c>
      <c r="B134" s="338"/>
      <c r="C134" s="16" t="s">
        <v>1010</v>
      </c>
      <c r="D134" s="17" t="s">
        <v>1009</v>
      </c>
      <c r="E134" s="18">
        <v>0</v>
      </c>
      <c r="F134" s="339" t="s">
        <v>22</v>
      </c>
      <c r="G134" s="340"/>
      <c r="H134" s="338"/>
      <c r="I134" s="341">
        <v>0</v>
      </c>
      <c r="J134" s="338"/>
    </row>
    <row r="135" spans="1:10" ht="35.25" customHeight="1">
      <c r="A135" s="337" t="s">
        <v>1011</v>
      </c>
      <c r="B135" s="338"/>
      <c r="C135" s="16" t="s">
        <v>1012</v>
      </c>
      <c r="D135" s="17" t="s">
        <v>1011</v>
      </c>
      <c r="E135" s="18">
        <v>188215.7</v>
      </c>
      <c r="F135" s="339" t="s">
        <v>22</v>
      </c>
      <c r="G135" s="340"/>
      <c r="H135" s="338"/>
      <c r="I135" s="341">
        <v>188215.7</v>
      </c>
      <c r="J135" s="338"/>
    </row>
    <row r="136" spans="1:10" ht="44.25" customHeight="1">
      <c r="A136" s="337" t="s">
        <v>1013</v>
      </c>
      <c r="B136" s="338"/>
      <c r="C136" s="16" t="s">
        <v>1014</v>
      </c>
      <c r="D136" s="17" t="s">
        <v>1013</v>
      </c>
      <c r="E136" s="18">
        <v>418713.5</v>
      </c>
      <c r="F136" s="339" t="s">
        <v>22</v>
      </c>
      <c r="G136" s="340"/>
      <c r="H136" s="338"/>
      <c r="I136" s="341">
        <v>418713.5</v>
      </c>
      <c r="J136" s="338"/>
    </row>
    <row r="137" spans="1:10" ht="54.75" customHeight="1">
      <c r="A137" s="337" t="s">
        <v>1015</v>
      </c>
      <c r="B137" s="338"/>
      <c r="C137" s="16" t="s">
        <v>1016</v>
      </c>
      <c r="D137" s="17" t="s">
        <v>22</v>
      </c>
      <c r="E137" s="18">
        <f>+E138+E139+E140</f>
        <v>35843.599999999999</v>
      </c>
      <c r="F137" s="341" t="str">
        <f>F139</f>
        <v>x</v>
      </c>
      <c r="G137" s="340"/>
      <c r="H137" s="338"/>
      <c r="I137" s="341">
        <f>+I138+I139+I140</f>
        <v>35843.599999999999</v>
      </c>
      <c r="J137" s="338"/>
    </row>
    <row r="138" spans="1:10" ht="30" customHeight="1">
      <c r="A138" s="337" t="s">
        <v>1017</v>
      </c>
      <c r="B138" s="338"/>
      <c r="C138" s="16" t="s">
        <v>1018</v>
      </c>
      <c r="D138" s="17" t="s">
        <v>1017</v>
      </c>
      <c r="E138" s="18">
        <v>4200</v>
      </c>
      <c r="F138" s="339" t="s">
        <v>22</v>
      </c>
      <c r="G138" s="340"/>
      <c r="H138" s="338"/>
      <c r="I138" s="341">
        <v>4200</v>
      </c>
      <c r="J138" s="338"/>
    </row>
    <row r="139" spans="1:10" ht="24" customHeight="1">
      <c r="A139" s="337" t="s">
        <v>1019</v>
      </c>
      <c r="B139" s="338"/>
      <c r="C139" s="16" t="s">
        <v>1020</v>
      </c>
      <c r="D139" s="17" t="s">
        <v>1019</v>
      </c>
      <c r="E139" s="18">
        <v>31643.599999999999</v>
      </c>
      <c r="F139" s="339" t="s">
        <v>22</v>
      </c>
      <c r="G139" s="340"/>
      <c r="H139" s="338"/>
      <c r="I139" s="341">
        <v>31643.599999999999</v>
      </c>
      <c r="J139" s="338"/>
    </row>
    <row r="140" spans="1:10" ht="28.5" customHeight="1">
      <c r="A140" s="337" t="s">
        <v>1021</v>
      </c>
      <c r="B140" s="338"/>
      <c r="C140" s="16" t="s">
        <v>1022</v>
      </c>
      <c r="D140" s="17" t="s">
        <v>1023</v>
      </c>
      <c r="E140" s="18">
        <v>0</v>
      </c>
      <c r="F140" s="339" t="s">
        <v>22</v>
      </c>
      <c r="G140" s="340"/>
      <c r="H140" s="338"/>
      <c r="I140" s="341">
        <v>0</v>
      </c>
      <c r="J140" s="338"/>
    </row>
    <row r="141" spans="1:10" ht="57" customHeight="1">
      <c r="A141" s="337" t="s">
        <v>1024</v>
      </c>
      <c r="B141" s="338"/>
      <c r="C141" s="16" t="s">
        <v>1025</v>
      </c>
      <c r="D141" s="17" t="s">
        <v>22</v>
      </c>
      <c r="E141" s="18">
        <f>+E142+E143+E144+E145</f>
        <v>33360</v>
      </c>
      <c r="F141" s="341">
        <v>0</v>
      </c>
      <c r="G141" s="340"/>
      <c r="H141" s="338"/>
      <c r="I141" s="341">
        <f>+I142+I143+I144+I145</f>
        <v>33360</v>
      </c>
      <c r="J141" s="338"/>
    </row>
    <row r="142" spans="1:10" ht="44.25" customHeight="1">
      <c r="A142" s="337" t="s">
        <v>1026</v>
      </c>
      <c r="B142" s="338"/>
      <c r="C142" s="16" t="s">
        <v>1027</v>
      </c>
      <c r="D142" s="17" t="s">
        <v>1026</v>
      </c>
      <c r="E142" s="18">
        <v>0</v>
      </c>
      <c r="F142" s="339" t="s">
        <v>22</v>
      </c>
      <c r="G142" s="340"/>
      <c r="H142" s="338"/>
      <c r="I142" s="341">
        <v>0</v>
      </c>
      <c r="J142" s="338"/>
    </row>
    <row r="143" spans="1:10" ht="33" customHeight="1">
      <c r="A143" s="337" t="s">
        <v>1028</v>
      </c>
      <c r="B143" s="338"/>
      <c r="C143" s="16" t="s">
        <v>1029</v>
      </c>
      <c r="D143" s="17" t="s">
        <v>1028</v>
      </c>
      <c r="E143" s="18">
        <v>600</v>
      </c>
      <c r="F143" s="339" t="s">
        <v>22</v>
      </c>
      <c r="G143" s="340"/>
      <c r="H143" s="338"/>
      <c r="I143" s="341">
        <v>600</v>
      </c>
      <c r="J143" s="338"/>
    </row>
    <row r="144" spans="1:10" ht="49.5" customHeight="1">
      <c r="A144" s="337" t="s">
        <v>1030</v>
      </c>
      <c r="B144" s="338"/>
      <c r="C144" s="16" t="s">
        <v>1031</v>
      </c>
      <c r="D144" s="17" t="s">
        <v>1030</v>
      </c>
      <c r="E144" s="18">
        <v>0</v>
      </c>
      <c r="F144" s="339" t="s">
        <v>22</v>
      </c>
      <c r="G144" s="340"/>
      <c r="H144" s="338"/>
      <c r="I144" s="341">
        <v>0</v>
      </c>
      <c r="J144" s="338"/>
    </row>
    <row r="145" spans="1:10" ht="39.75" customHeight="1">
      <c r="A145" s="337" t="s">
        <v>1032</v>
      </c>
      <c r="B145" s="338"/>
      <c r="C145" s="16" t="s">
        <v>1033</v>
      </c>
      <c r="D145" s="17" t="s">
        <v>1032</v>
      </c>
      <c r="E145" s="18">
        <v>32760</v>
      </c>
      <c r="F145" s="339" t="s">
        <v>22</v>
      </c>
      <c r="G145" s="340"/>
      <c r="H145" s="338"/>
      <c r="I145" s="341">
        <v>32760</v>
      </c>
      <c r="J145" s="338"/>
    </row>
    <row r="146" spans="1:10" ht="51" customHeight="1">
      <c r="A146" s="342" t="s">
        <v>1034</v>
      </c>
      <c r="B146" s="343"/>
      <c r="C146" s="239" t="s">
        <v>1035</v>
      </c>
      <c r="D146" s="240" t="s">
        <v>22</v>
      </c>
      <c r="E146" s="244">
        <v>0</v>
      </c>
      <c r="F146" s="344" t="s">
        <v>22</v>
      </c>
      <c r="G146" s="345"/>
      <c r="H146" s="343"/>
      <c r="I146" s="346">
        <v>0</v>
      </c>
      <c r="J146" s="343"/>
    </row>
    <row r="147" spans="1:10" ht="52.5" customHeight="1">
      <c r="A147" s="337" t="s">
        <v>1036</v>
      </c>
      <c r="B147" s="338"/>
      <c r="C147" s="16" t="s">
        <v>1037</v>
      </c>
      <c r="D147" s="17" t="s">
        <v>1036</v>
      </c>
      <c r="E147" s="18">
        <v>0</v>
      </c>
      <c r="F147" s="339" t="s">
        <v>22</v>
      </c>
      <c r="G147" s="340"/>
      <c r="H147" s="338"/>
      <c r="I147" s="341">
        <v>0</v>
      </c>
      <c r="J147" s="338"/>
    </row>
    <row r="148" spans="1:10" ht="37.5" customHeight="1">
      <c r="A148" s="337" t="s">
        <v>1038</v>
      </c>
      <c r="B148" s="338"/>
      <c r="C148" s="16" t="s">
        <v>1039</v>
      </c>
      <c r="D148" s="17" t="s">
        <v>1038</v>
      </c>
      <c r="E148" s="18">
        <v>0</v>
      </c>
      <c r="F148" s="339" t="s">
        <v>22</v>
      </c>
      <c r="G148" s="340"/>
      <c r="H148" s="338"/>
      <c r="I148" s="341">
        <v>0</v>
      </c>
      <c r="J148" s="338"/>
    </row>
    <row r="149" spans="1:10" ht="36.75" customHeight="1">
      <c r="A149" s="337" t="s">
        <v>1040</v>
      </c>
      <c r="B149" s="338"/>
      <c r="C149" s="16" t="s">
        <v>1041</v>
      </c>
      <c r="D149" s="17" t="s">
        <v>1040</v>
      </c>
      <c r="E149" s="18">
        <v>0</v>
      </c>
      <c r="F149" s="339" t="s">
        <v>22</v>
      </c>
      <c r="G149" s="340"/>
      <c r="H149" s="338"/>
      <c r="I149" s="341">
        <v>0</v>
      </c>
      <c r="J149" s="338"/>
    </row>
    <row r="150" spans="1:10" ht="45" customHeight="1">
      <c r="A150" s="337" t="s">
        <v>1042</v>
      </c>
      <c r="B150" s="338"/>
      <c r="C150" s="16" t="s">
        <v>1043</v>
      </c>
      <c r="D150" s="17" t="s">
        <v>1042</v>
      </c>
      <c r="E150" s="18">
        <v>0</v>
      </c>
      <c r="F150" s="339" t="s">
        <v>22</v>
      </c>
      <c r="G150" s="340"/>
      <c r="H150" s="338"/>
      <c r="I150" s="341">
        <v>0</v>
      </c>
      <c r="J150" s="338"/>
    </row>
    <row r="151" spans="1:10" ht="41.25" customHeight="1">
      <c r="A151" s="342" t="s">
        <v>1044</v>
      </c>
      <c r="B151" s="343"/>
      <c r="C151" s="239" t="s">
        <v>1045</v>
      </c>
      <c r="D151" s="240" t="s">
        <v>22</v>
      </c>
      <c r="E151" s="244">
        <v>0</v>
      </c>
      <c r="F151" s="344" t="s">
        <v>22</v>
      </c>
      <c r="G151" s="345"/>
      <c r="H151" s="343"/>
      <c r="I151" s="346">
        <v>0</v>
      </c>
      <c r="J151" s="343"/>
    </row>
    <row r="152" spans="1:10" ht="48" customHeight="1">
      <c r="A152" s="337" t="s">
        <v>1046</v>
      </c>
      <c r="B152" s="338"/>
      <c r="C152" s="16" t="s">
        <v>1047</v>
      </c>
      <c r="D152" s="17" t="s">
        <v>1046</v>
      </c>
      <c r="E152" s="18">
        <v>0</v>
      </c>
      <c r="F152" s="339" t="s">
        <v>22</v>
      </c>
      <c r="G152" s="340"/>
      <c r="H152" s="338"/>
      <c r="I152" s="341">
        <v>0</v>
      </c>
      <c r="J152" s="338"/>
    </row>
    <row r="153" spans="1:10" ht="54.75" customHeight="1">
      <c r="A153" s="337" t="s">
        <v>1048</v>
      </c>
      <c r="B153" s="338"/>
      <c r="C153" s="16" t="s">
        <v>1049</v>
      </c>
      <c r="D153" s="17" t="s">
        <v>22</v>
      </c>
      <c r="E153" s="18">
        <v>0</v>
      </c>
      <c r="F153" s="339" t="s">
        <v>22</v>
      </c>
      <c r="G153" s="340"/>
      <c r="H153" s="338"/>
      <c r="I153" s="341">
        <v>0</v>
      </c>
      <c r="J153" s="338"/>
    </row>
    <row r="154" spans="1:10">
      <c r="A154" s="337" t="s">
        <v>1050</v>
      </c>
      <c r="B154" s="338"/>
      <c r="C154" s="16" t="s">
        <v>1051</v>
      </c>
      <c r="D154" s="17" t="s">
        <v>1050</v>
      </c>
      <c r="E154" s="18">
        <v>0</v>
      </c>
      <c r="F154" s="339" t="s">
        <v>22</v>
      </c>
      <c r="G154" s="340"/>
      <c r="H154" s="338"/>
      <c r="I154" s="341">
        <v>0</v>
      </c>
      <c r="J154" s="338"/>
    </row>
    <row r="155" spans="1:10" ht="27.75" customHeight="1">
      <c r="A155" s="337" t="s">
        <v>1052</v>
      </c>
      <c r="B155" s="338"/>
      <c r="C155" s="16" t="s">
        <v>1053</v>
      </c>
      <c r="D155" s="17" t="s">
        <v>1052</v>
      </c>
      <c r="E155" s="18">
        <v>0</v>
      </c>
      <c r="F155" s="339" t="s">
        <v>22</v>
      </c>
      <c r="G155" s="340"/>
      <c r="H155" s="338"/>
      <c r="I155" s="341">
        <v>0</v>
      </c>
      <c r="J155" s="338"/>
    </row>
    <row r="156" spans="1:10" ht="15" customHeight="1">
      <c r="A156" s="337" t="s">
        <v>1054</v>
      </c>
      <c r="B156" s="338"/>
      <c r="C156" s="16" t="s">
        <v>1055</v>
      </c>
      <c r="D156" s="17" t="s">
        <v>1054</v>
      </c>
      <c r="E156" s="18">
        <v>0</v>
      </c>
      <c r="F156" s="339" t="s">
        <v>22</v>
      </c>
      <c r="G156" s="340"/>
      <c r="H156" s="338"/>
      <c r="I156" s="341">
        <v>0</v>
      </c>
      <c r="J156" s="338"/>
    </row>
    <row r="157" spans="1:10" ht="41.25" customHeight="1">
      <c r="A157" s="337" t="s">
        <v>1056</v>
      </c>
      <c r="B157" s="338"/>
      <c r="C157" s="16" t="s">
        <v>1057</v>
      </c>
      <c r="D157" s="17" t="s">
        <v>1056</v>
      </c>
      <c r="E157" s="18">
        <v>0</v>
      </c>
      <c r="F157" s="339" t="s">
        <v>22</v>
      </c>
      <c r="G157" s="340"/>
      <c r="H157" s="338"/>
      <c r="I157" s="341">
        <v>0</v>
      </c>
      <c r="J157" s="338"/>
    </row>
    <row r="158" spans="1:10" ht="61.5" customHeight="1">
      <c r="A158" s="337" t="s">
        <v>1058</v>
      </c>
      <c r="B158" s="338"/>
      <c r="C158" s="16" t="s">
        <v>1059</v>
      </c>
      <c r="D158" s="17"/>
      <c r="E158" s="18">
        <v>0</v>
      </c>
      <c r="F158" s="339" t="s">
        <v>22</v>
      </c>
      <c r="G158" s="340"/>
      <c r="H158" s="338"/>
      <c r="I158" s="341">
        <v>0</v>
      </c>
      <c r="J158" s="338"/>
    </row>
    <row r="159" spans="1:10" ht="42.75" customHeight="1">
      <c r="A159" s="337" t="s">
        <v>1060</v>
      </c>
      <c r="B159" s="338"/>
      <c r="C159" s="16" t="s">
        <v>1061</v>
      </c>
      <c r="D159" s="17" t="s">
        <v>1060</v>
      </c>
      <c r="E159" s="18">
        <v>0</v>
      </c>
      <c r="F159" s="339" t="s">
        <v>22</v>
      </c>
      <c r="G159" s="340"/>
      <c r="H159" s="338"/>
      <c r="I159" s="341">
        <v>0</v>
      </c>
      <c r="J159" s="338"/>
    </row>
    <row r="160" spans="1:10" ht="59.25" customHeight="1">
      <c r="A160" s="342" t="s">
        <v>1062</v>
      </c>
      <c r="B160" s="343"/>
      <c r="C160" s="239" t="s">
        <v>1063</v>
      </c>
      <c r="D160" s="240" t="s">
        <v>22</v>
      </c>
      <c r="E160" s="244">
        <v>-264435</v>
      </c>
      <c r="F160" s="344" t="s">
        <v>22</v>
      </c>
      <c r="G160" s="345"/>
      <c r="H160" s="343"/>
      <c r="I160" s="346">
        <v>-264435</v>
      </c>
      <c r="J160" s="343"/>
    </row>
    <row r="161" spans="1:10" ht="60" customHeight="1">
      <c r="A161" s="337" t="s">
        <v>1064</v>
      </c>
      <c r="B161" s="338"/>
      <c r="C161" s="16" t="s">
        <v>1065</v>
      </c>
      <c r="D161" s="17" t="s">
        <v>22</v>
      </c>
      <c r="E161" s="18">
        <v>0</v>
      </c>
      <c r="F161" s="339" t="s">
        <v>22</v>
      </c>
      <c r="G161" s="340"/>
      <c r="H161" s="338"/>
      <c r="I161" s="341">
        <v>0</v>
      </c>
      <c r="J161" s="338"/>
    </row>
    <row r="162" spans="1:10" ht="38.25" customHeight="1">
      <c r="A162" s="337" t="s">
        <v>1066</v>
      </c>
      <c r="B162" s="338"/>
      <c r="C162" s="16" t="s">
        <v>1067</v>
      </c>
      <c r="D162" s="17" t="s">
        <v>1068</v>
      </c>
      <c r="E162" s="18">
        <v>0</v>
      </c>
      <c r="F162" s="339" t="s">
        <v>22</v>
      </c>
      <c r="G162" s="340"/>
      <c r="H162" s="338"/>
      <c r="I162" s="341">
        <v>0</v>
      </c>
      <c r="J162" s="338"/>
    </row>
    <row r="163" spans="1:10" ht="42" customHeight="1">
      <c r="A163" s="337" t="s">
        <v>1069</v>
      </c>
      <c r="B163" s="338"/>
      <c r="C163" s="16" t="s">
        <v>1070</v>
      </c>
      <c r="D163" s="17" t="s">
        <v>1071</v>
      </c>
      <c r="E163" s="18">
        <v>0</v>
      </c>
      <c r="F163" s="339" t="s">
        <v>22</v>
      </c>
      <c r="G163" s="340"/>
      <c r="H163" s="338"/>
      <c r="I163" s="341">
        <v>0</v>
      </c>
      <c r="J163" s="338"/>
    </row>
    <row r="164" spans="1:10" ht="44.25" customHeight="1">
      <c r="A164" s="337" t="s">
        <v>1072</v>
      </c>
      <c r="B164" s="338"/>
      <c r="C164" s="16" t="s">
        <v>1073</v>
      </c>
      <c r="D164" s="17" t="s">
        <v>1074</v>
      </c>
      <c r="E164" s="18">
        <v>0</v>
      </c>
      <c r="F164" s="339" t="s">
        <v>22</v>
      </c>
      <c r="G164" s="340"/>
      <c r="H164" s="338"/>
      <c r="I164" s="341">
        <v>0</v>
      </c>
      <c r="J164" s="338"/>
    </row>
    <row r="165" spans="1:10" ht="57" customHeight="1">
      <c r="A165" s="342" t="s">
        <v>1075</v>
      </c>
      <c r="B165" s="343"/>
      <c r="C165" s="239" t="s">
        <v>1076</v>
      </c>
      <c r="D165" s="240" t="s">
        <v>22</v>
      </c>
      <c r="E165" s="244">
        <v>0</v>
      </c>
      <c r="F165" s="344" t="s">
        <v>22</v>
      </c>
      <c r="G165" s="345"/>
      <c r="H165" s="343"/>
      <c r="I165" s="346">
        <v>0</v>
      </c>
      <c r="J165" s="343"/>
    </row>
    <row r="166" spans="1:10" ht="50.25" customHeight="1">
      <c r="A166" s="337" t="s">
        <v>1077</v>
      </c>
      <c r="B166" s="338"/>
      <c r="C166" s="16" t="s">
        <v>1078</v>
      </c>
      <c r="D166" s="17" t="s">
        <v>1079</v>
      </c>
      <c r="E166" s="18">
        <v>0</v>
      </c>
      <c r="F166" s="339" t="s">
        <v>22</v>
      </c>
      <c r="G166" s="340"/>
      <c r="H166" s="338"/>
      <c r="I166" s="341">
        <v>0</v>
      </c>
      <c r="J166" s="338"/>
    </row>
    <row r="167" spans="1:10" ht="48" customHeight="1">
      <c r="A167" s="337" t="s">
        <v>1080</v>
      </c>
      <c r="B167" s="338"/>
      <c r="C167" s="16" t="s">
        <v>1081</v>
      </c>
      <c r="D167" s="17" t="s">
        <v>22</v>
      </c>
      <c r="E167" s="18">
        <v>0</v>
      </c>
      <c r="F167" s="339" t="s">
        <v>22</v>
      </c>
      <c r="G167" s="340"/>
      <c r="H167" s="338"/>
      <c r="I167" s="341">
        <v>0</v>
      </c>
      <c r="J167" s="338"/>
    </row>
    <row r="168" spans="1:10" ht="51" customHeight="1">
      <c r="A168" s="337" t="s">
        <v>1082</v>
      </c>
      <c r="B168" s="338"/>
      <c r="C168" s="16" t="s">
        <v>1083</v>
      </c>
      <c r="D168" s="17" t="s">
        <v>1084</v>
      </c>
      <c r="E168" s="18">
        <v>0</v>
      </c>
      <c r="F168" s="339" t="s">
        <v>22</v>
      </c>
      <c r="G168" s="340"/>
      <c r="H168" s="338"/>
      <c r="I168" s="341">
        <v>0</v>
      </c>
      <c r="J168" s="338"/>
    </row>
    <row r="169" spans="1:10" ht="54.75" customHeight="1">
      <c r="A169" s="337" t="s">
        <v>1085</v>
      </c>
      <c r="B169" s="338"/>
      <c r="C169" s="16" t="s">
        <v>1086</v>
      </c>
      <c r="D169" s="17" t="s">
        <v>1087</v>
      </c>
      <c r="E169" s="18">
        <v>0</v>
      </c>
      <c r="F169" s="339" t="s">
        <v>22</v>
      </c>
      <c r="G169" s="340"/>
      <c r="H169" s="338"/>
      <c r="I169" s="341">
        <v>0</v>
      </c>
      <c r="J169" s="338"/>
    </row>
    <row r="170" spans="1:10" ht="57" customHeight="1">
      <c r="A170" s="337" t="s">
        <v>1088</v>
      </c>
      <c r="B170" s="338"/>
      <c r="C170" s="16" t="s">
        <v>1089</v>
      </c>
      <c r="D170" s="17" t="s">
        <v>1090</v>
      </c>
      <c r="E170" s="18">
        <v>0</v>
      </c>
      <c r="F170" s="339" t="s">
        <v>22</v>
      </c>
      <c r="G170" s="340"/>
      <c r="H170" s="338"/>
      <c r="I170" s="341">
        <v>0</v>
      </c>
      <c r="J170" s="338"/>
    </row>
    <row r="171" spans="1:10" ht="45" customHeight="1">
      <c r="A171" s="342" t="s">
        <v>1091</v>
      </c>
      <c r="B171" s="343"/>
      <c r="C171" s="239" t="s">
        <v>1092</v>
      </c>
      <c r="D171" s="240" t="s">
        <v>22</v>
      </c>
      <c r="E171" s="244">
        <v>0</v>
      </c>
      <c r="F171" s="344" t="s">
        <v>22</v>
      </c>
      <c r="G171" s="345"/>
      <c r="H171" s="343"/>
      <c r="I171" s="346">
        <v>0</v>
      </c>
      <c r="J171" s="343"/>
    </row>
    <row r="172" spans="1:10" ht="41.25" customHeight="1">
      <c r="A172" s="337" t="s">
        <v>1093</v>
      </c>
      <c r="B172" s="338"/>
      <c r="C172" s="16" t="s">
        <v>1094</v>
      </c>
      <c r="D172" s="17" t="s">
        <v>1095</v>
      </c>
      <c r="E172" s="18">
        <v>0</v>
      </c>
      <c r="F172" s="339" t="s">
        <v>22</v>
      </c>
      <c r="G172" s="340"/>
      <c r="H172" s="338"/>
      <c r="I172" s="341">
        <v>0</v>
      </c>
      <c r="J172" s="338"/>
    </row>
    <row r="173" spans="1:10" ht="60" customHeight="1">
      <c r="A173" s="342" t="s">
        <v>1096</v>
      </c>
      <c r="B173" s="343"/>
      <c r="C173" s="239" t="s">
        <v>1097</v>
      </c>
      <c r="D173" s="240" t="s">
        <v>22</v>
      </c>
      <c r="E173" s="244">
        <f>+E174+E175+E177</f>
        <v>-264435</v>
      </c>
      <c r="F173" s="344" t="s">
        <v>22</v>
      </c>
      <c r="G173" s="345"/>
      <c r="H173" s="343"/>
      <c r="I173" s="346">
        <f>+I174+I177</f>
        <v>-264435</v>
      </c>
      <c r="J173" s="343"/>
    </row>
    <row r="174" spans="1:10" ht="30.75" customHeight="1">
      <c r="A174" s="337" t="s">
        <v>1098</v>
      </c>
      <c r="B174" s="338"/>
      <c r="C174" s="16" t="s">
        <v>1099</v>
      </c>
      <c r="D174" s="17" t="s">
        <v>1100</v>
      </c>
      <c r="E174" s="18">
        <v>-264435</v>
      </c>
      <c r="F174" s="339" t="s">
        <v>22</v>
      </c>
      <c r="G174" s="340"/>
      <c r="H174" s="338"/>
      <c r="I174" s="341">
        <v>-264435</v>
      </c>
      <c r="J174" s="338"/>
    </row>
    <row r="175" spans="1:10" ht="38.25" customHeight="1">
      <c r="A175" s="337" t="s">
        <v>1101</v>
      </c>
      <c r="B175" s="338"/>
      <c r="C175" s="16" t="s">
        <v>1102</v>
      </c>
      <c r="D175" s="17" t="s">
        <v>1103</v>
      </c>
      <c r="E175" s="18">
        <v>0</v>
      </c>
      <c r="F175" s="339" t="s">
        <v>22</v>
      </c>
      <c r="G175" s="340"/>
      <c r="H175" s="338"/>
      <c r="I175" s="341">
        <v>0</v>
      </c>
      <c r="J175" s="338"/>
    </row>
    <row r="176" spans="1:10" ht="48.75" customHeight="1">
      <c r="A176" s="337" t="s">
        <v>1104</v>
      </c>
      <c r="B176" s="338"/>
      <c r="C176" s="16" t="s">
        <v>1105</v>
      </c>
      <c r="D176" s="17" t="s">
        <v>1106</v>
      </c>
      <c r="E176" s="18">
        <v>0</v>
      </c>
      <c r="F176" s="339" t="s">
        <v>22</v>
      </c>
      <c r="G176" s="340"/>
      <c r="H176" s="338"/>
      <c r="I176" s="341">
        <v>0</v>
      </c>
      <c r="J176" s="338"/>
    </row>
    <row r="177" spans="1:10" ht="42" customHeight="1">
      <c r="A177" s="337" t="s">
        <v>1107</v>
      </c>
      <c r="B177" s="338"/>
      <c r="C177" s="16" t="s">
        <v>1108</v>
      </c>
      <c r="D177" s="17" t="s">
        <v>1109</v>
      </c>
      <c r="E177" s="18">
        <v>0</v>
      </c>
      <c r="F177" s="339" t="s">
        <v>22</v>
      </c>
      <c r="G177" s="340"/>
      <c r="H177" s="338"/>
      <c r="I177" s="341">
        <v>0</v>
      </c>
      <c r="J177" s="338"/>
    </row>
  </sheetData>
  <mergeCells count="524">
    <mergeCell ref="A1:J1"/>
    <mergeCell ref="H2:I4"/>
    <mergeCell ref="B3:F3"/>
    <mergeCell ref="A5:B6"/>
    <mergeCell ref="C5:C6"/>
    <mergeCell ref="D5:D6"/>
    <mergeCell ref="E5:E6"/>
    <mergeCell ref="F5:J5"/>
    <mergeCell ref="F6:H6"/>
    <mergeCell ref="I6:J6"/>
    <mergeCell ref="C2:F2"/>
    <mergeCell ref="A9:B9"/>
    <mergeCell ref="F9:H9"/>
    <mergeCell ref="I9:J9"/>
    <mergeCell ref="A10:B10"/>
    <mergeCell ref="F10:H10"/>
    <mergeCell ref="I10:J10"/>
    <mergeCell ref="A7:B7"/>
    <mergeCell ref="F7:H7"/>
    <mergeCell ref="I7:J7"/>
    <mergeCell ref="A8:B8"/>
    <mergeCell ref="F8:H8"/>
    <mergeCell ref="I8:J8"/>
    <mergeCell ref="A13:B13"/>
    <mergeCell ref="F13:H13"/>
    <mergeCell ref="I13:J13"/>
    <mergeCell ref="A14:B14"/>
    <mergeCell ref="F14:H14"/>
    <mergeCell ref="I14:J14"/>
    <mergeCell ref="A11:B11"/>
    <mergeCell ref="F11:H11"/>
    <mergeCell ref="I11:J11"/>
    <mergeCell ref="A12:B12"/>
    <mergeCell ref="F12:H12"/>
    <mergeCell ref="I12:J12"/>
    <mergeCell ref="A17:B17"/>
    <mergeCell ref="F17:H17"/>
    <mergeCell ref="I17:J17"/>
    <mergeCell ref="A18:B18"/>
    <mergeCell ref="F18:H18"/>
    <mergeCell ref="I18:J18"/>
    <mergeCell ref="A15:B15"/>
    <mergeCell ref="F15:H15"/>
    <mergeCell ref="I15:J15"/>
    <mergeCell ref="A16:B16"/>
    <mergeCell ref="F16:H16"/>
    <mergeCell ref="I16:J16"/>
    <mergeCell ref="A21:B21"/>
    <mergeCell ref="F21:H21"/>
    <mergeCell ref="I21:J21"/>
    <mergeCell ref="A22:B22"/>
    <mergeCell ref="F22:H22"/>
    <mergeCell ref="I22:J22"/>
    <mergeCell ref="A19:B19"/>
    <mergeCell ref="F19:H19"/>
    <mergeCell ref="I19:J19"/>
    <mergeCell ref="A20:B20"/>
    <mergeCell ref="F20:H20"/>
    <mergeCell ref="I20:J20"/>
    <mergeCell ref="A25:B25"/>
    <mergeCell ref="F25:H25"/>
    <mergeCell ref="I25:J25"/>
    <mergeCell ref="A26:B26"/>
    <mergeCell ref="F26:H26"/>
    <mergeCell ref="I26:J26"/>
    <mergeCell ref="A23:B23"/>
    <mergeCell ref="F23:H23"/>
    <mergeCell ref="I23:J23"/>
    <mergeCell ref="A24:B24"/>
    <mergeCell ref="F24:H24"/>
    <mergeCell ref="I24:J24"/>
    <mergeCell ref="A29:B29"/>
    <mergeCell ref="F29:H29"/>
    <mergeCell ref="I29:J29"/>
    <mergeCell ref="A30:B30"/>
    <mergeCell ref="F30:H30"/>
    <mergeCell ref="I30:J30"/>
    <mergeCell ref="A27:B27"/>
    <mergeCell ref="F27:H27"/>
    <mergeCell ref="I27:J27"/>
    <mergeCell ref="A28:B28"/>
    <mergeCell ref="F28:H28"/>
    <mergeCell ref="I28:J28"/>
    <mergeCell ref="A33:B33"/>
    <mergeCell ref="F33:H33"/>
    <mergeCell ref="I33:J33"/>
    <mergeCell ref="A34:B34"/>
    <mergeCell ref="F34:H34"/>
    <mergeCell ref="I34:J34"/>
    <mergeCell ref="A31:B31"/>
    <mergeCell ref="F31:H31"/>
    <mergeCell ref="I31:J31"/>
    <mergeCell ref="A32:B32"/>
    <mergeCell ref="F32:H32"/>
    <mergeCell ref="I32:J32"/>
    <mergeCell ref="A37:B37"/>
    <mergeCell ref="F37:H37"/>
    <mergeCell ref="I37:J37"/>
    <mergeCell ref="A38:B38"/>
    <mergeCell ref="F38:H38"/>
    <mergeCell ref="I38:J38"/>
    <mergeCell ref="A35:B35"/>
    <mergeCell ref="F35:H35"/>
    <mergeCell ref="I35:J35"/>
    <mergeCell ref="A36:B36"/>
    <mergeCell ref="F36:H36"/>
    <mergeCell ref="I36:J36"/>
    <mergeCell ref="A41:B41"/>
    <mergeCell ref="F41:H41"/>
    <mergeCell ref="I41:J41"/>
    <mergeCell ref="A42:B42"/>
    <mergeCell ref="F42:H42"/>
    <mergeCell ref="I42:J42"/>
    <mergeCell ref="A39:B39"/>
    <mergeCell ref="F39:H39"/>
    <mergeCell ref="I39:J39"/>
    <mergeCell ref="A40:B40"/>
    <mergeCell ref="F40:H40"/>
    <mergeCell ref="I40:J40"/>
    <mergeCell ref="A45:B45"/>
    <mergeCell ref="F45:H45"/>
    <mergeCell ref="I45:J45"/>
    <mergeCell ref="A46:B46"/>
    <mergeCell ref="F46:H46"/>
    <mergeCell ref="I46:J46"/>
    <mergeCell ref="A43:B43"/>
    <mergeCell ref="F43:H43"/>
    <mergeCell ref="I43:J43"/>
    <mergeCell ref="A44:B44"/>
    <mergeCell ref="F44:H44"/>
    <mergeCell ref="I44:J44"/>
    <mergeCell ref="A49:B49"/>
    <mergeCell ref="F49:H49"/>
    <mergeCell ref="I49:J49"/>
    <mergeCell ref="A50:B50"/>
    <mergeCell ref="F50:H50"/>
    <mergeCell ref="I50:J50"/>
    <mergeCell ref="A47:B47"/>
    <mergeCell ref="F47:H47"/>
    <mergeCell ref="I47:J47"/>
    <mergeCell ref="A48:B48"/>
    <mergeCell ref="F48:H48"/>
    <mergeCell ref="I48:J48"/>
    <mergeCell ref="A53:B53"/>
    <mergeCell ref="F53:H53"/>
    <mergeCell ref="I53:J53"/>
    <mergeCell ref="A54:B54"/>
    <mergeCell ref="F54:H54"/>
    <mergeCell ref="I54:J54"/>
    <mergeCell ref="A51:B51"/>
    <mergeCell ref="F51:H51"/>
    <mergeCell ref="I51:J51"/>
    <mergeCell ref="A52:B52"/>
    <mergeCell ref="F52:H52"/>
    <mergeCell ref="I52:J52"/>
    <mergeCell ref="A57:B57"/>
    <mergeCell ref="F57:H57"/>
    <mergeCell ref="I57:J57"/>
    <mergeCell ref="A58:B58"/>
    <mergeCell ref="F58:H58"/>
    <mergeCell ref="I58:J58"/>
    <mergeCell ref="A55:B55"/>
    <mergeCell ref="F55:H55"/>
    <mergeCell ref="I55:J55"/>
    <mergeCell ref="A56:B56"/>
    <mergeCell ref="F56:H56"/>
    <mergeCell ref="I56:J56"/>
    <mergeCell ref="A61:B61"/>
    <mergeCell ref="F61:H61"/>
    <mergeCell ref="I61:J61"/>
    <mergeCell ref="A62:B62"/>
    <mergeCell ref="F62:H62"/>
    <mergeCell ref="I62:J62"/>
    <mergeCell ref="A59:B59"/>
    <mergeCell ref="F59:H59"/>
    <mergeCell ref="I59:J59"/>
    <mergeCell ref="A60:B60"/>
    <mergeCell ref="F60:H60"/>
    <mergeCell ref="I60:J60"/>
    <mergeCell ref="A65:B65"/>
    <mergeCell ref="F65:H65"/>
    <mergeCell ref="I65:J65"/>
    <mergeCell ref="A66:B66"/>
    <mergeCell ref="F66:H66"/>
    <mergeCell ref="I66:J66"/>
    <mergeCell ref="A63:B63"/>
    <mergeCell ref="F63:H63"/>
    <mergeCell ref="I63:J63"/>
    <mergeCell ref="A64:B64"/>
    <mergeCell ref="F64:H64"/>
    <mergeCell ref="I64:J64"/>
    <mergeCell ref="A69:B69"/>
    <mergeCell ref="F69:H69"/>
    <mergeCell ref="I69:J69"/>
    <mergeCell ref="A70:B70"/>
    <mergeCell ref="F70:H70"/>
    <mergeCell ref="I70:J70"/>
    <mergeCell ref="A67:B67"/>
    <mergeCell ref="F67:H67"/>
    <mergeCell ref="I67:J67"/>
    <mergeCell ref="A68:B68"/>
    <mergeCell ref="F68:H68"/>
    <mergeCell ref="I68:J68"/>
    <mergeCell ref="A73:B73"/>
    <mergeCell ref="F73:H73"/>
    <mergeCell ref="I73:J73"/>
    <mergeCell ref="A74:B74"/>
    <mergeCell ref="F74:H74"/>
    <mergeCell ref="I74:J74"/>
    <mergeCell ref="A71:B71"/>
    <mergeCell ref="F71:H71"/>
    <mergeCell ref="I71:J71"/>
    <mergeCell ref="A72:B72"/>
    <mergeCell ref="F72:H72"/>
    <mergeCell ref="I72:J72"/>
    <mergeCell ref="A77:B77"/>
    <mergeCell ref="F77:H77"/>
    <mergeCell ref="I77:J77"/>
    <mergeCell ref="A78:B78"/>
    <mergeCell ref="F78:H78"/>
    <mergeCell ref="I78:J78"/>
    <mergeCell ref="A75:B75"/>
    <mergeCell ref="F75:H75"/>
    <mergeCell ref="I75:J75"/>
    <mergeCell ref="A76:B76"/>
    <mergeCell ref="F76:H76"/>
    <mergeCell ref="I76:J76"/>
    <mergeCell ref="A81:B81"/>
    <mergeCell ref="F81:H81"/>
    <mergeCell ref="I81:J81"/>
    <mergeCell ref="A82:B82"/>
    <mergeCell ref="F82:H82"/>
    <mergeCell ref="I82:J82"/>
    <mergeCell ref="A79:B79"/>
    <mergeCell ref="F79:H79"/>
    <mergeCell ref="I79:J79"/>
    <mergeCell ref="A80:B80"/>
    <mergeCell ref="F80:H80"/>
    <mergeCell ref="I80:J80"/>
    <mergeCell ref="A85:B85"/>
    <mergeCell ref="F85:H85"/>
    <mergeCell ref="I85:J85"/>
    <mergeCell ref="A86:B86"/>
    <mergeCell ref="F86:H86"/>
    <mergeCell ref="I86:J86"/>
    <mergeCell ref="A83:B83"/>
    <mergeCell ref="F83:H83"/>
    <mergeCell ref="I83:J83"/>
    <mergeCell ref="A84:B84"/>
    <mergeCell ref="F84:H84"/>
    <mergeCell ref="I84:J84"/>
    <mergeCell ref="A89:B89"/>
    <mergeCell ref="F89:H89"/>
    <mergeCell ref="I89:J89"/>
    <mergeCell ref="A90:B90"/>
    <mergeCell ref="F90:H90"/>
    <mergeCell ref="I90:J90"/>
    <mergeCell ref="A87:B87"/>
    <mergeCell ref="F87:H87"/>
    <mergeCell ref="I87:J87"/>
    <mergeCell ref="A88:B88"/>
    <mergeCell ref="F88:H88"/>
    <mergeCell ref="I88:J88"/>
    <mergeCell ref="A93:B93"/>
    <mergeCell ref="F93:H93"/>
    <mergeCell ref="I93:J93"/>
    <mergeCell ref="A94:B94"/>
    <mergeCell ref="F94:H94"/>
    <mergeCell ref="I94:J94"/>
    <mergeCell ref="A91:B91"/>
    <mergeCell ref="F91:H91"/>
    <mergeCell ref="I91:J91"/>
    <mergeCell ref="A92:B92"/>
    <mergeCell ref="F92:H92"/>
    <mergeCell ref="I92:J92"/>
    <mergeCell ref="A97:B97"/>
    <mergeCell ref="F97:H97"/>
    <mergeCell ref="I97:J97"/>
    <mergeCell ref="A98:B98"/>
    <mergeCell ref="F98:H98"/>
    <mergeCell ref="I98:J98"/>
    <mergeCell ref="A95:B95"/>
    <mergeCell ref="F95:H95"/>
    <mergeCell ref="I95:J95"/>
    <mergeCell ref="A96:B96"/>
    <mergeCell ref="F96:H96"/>
    <mergeCell ref="I96:J96"/>
    <mergeCell ref="A101:B101"/>
    <mergeCell ref="F101:H101"/>
    <mergeCell ref="I101:J101"/>
    <mergeCell ref="A102:B102"/>
    <mergeCell ref="F102:H102"/>
    <mergeCell ref="I102:J102"/>
    <mergeCell ref="A99:B99"/>
    <mergeCell ref="F99:H99"/>
    <mergeCell ref="I99:J99"/>
    <mergeCell ref="A100:B100"/>
    <mergeCell ref="F100:H100"/>
    <mergeCell ref="I100:J100"/>
    <mergeCell ref="A105:B105"/>
    <mergeCell ref="F105:H105"/>
    <mergeCell ref="I105:J105"/>
    <mergeCell ref="A106:B106"/>
    <mergeCell ref="F106:H106"/>
    <mergeCell ref="I106:J106"/>
    <mergeCell ref="A103:B103"/>
    <mergeCell ref="F103:H103"/>
    <mergeCell ref="I103:J103"/>
    <mergeCell ref="A104:B104"/>
    <mergeCell ref="F104:H104"/>
    <mergeCell ref="I104:J104"/>
    <mergeCell ref="A109:B109"/>
    <mergeCell ref="F109:H109"/>
    <mergeCell ref="I109:J109"/>
    <mergeCell ref="A110:B110"/>
    <mergeCell ref="F110:H110"/>
    <mergeCell ref="I110:J110"/>
    <mergeCell ref="A107:B107"/>
    <mergeCell ref="F107:H107"/>
    <mergeCell ref="I107:J107"/>
    <mergeCell ref="A108:B108"/>
    <mergeCell ref="F108:H108"/>
    <mergeCell ref="I108:J108"/>
    <mergeCell ref="A113:B113"/>
    <mergeCell ref="F113:H113"/>
    <mergeCell ref="I113:J113"/>
    <mergeCell ref="A114:B114"/>
    <mergeCell ref="F114:H114"/>
    <mergeCell ref="I114:J114"/>
    <mergeCell ref="A111:B111"/>
    <mergeCell ref="F111:H111"/>
    <mergeCell ref="I111:J111"/>
    <mergeCell ref="A112:B112"/>
    <mergeCell ref="F112:H112"/>
    <mergeCell ref="I112:J112"/>
    <mergeCell ref="A117:B117"/>
    <mergeCell ref="F117:H117"/>
    <mergeCell ref="I117:J117"/>
    <mergeCell ref="A118:B118"/>
    <mergeCell ref="F118:H118"/>
    <mergeCell ref="I118:J118"/>
    <mergeCell ref="A115:B115"/>
    <mergeCell ref="F115:H115"/>
    <mergeCell ref="I115:J115"/>
    <mergeCell ref="A116:B116"/>
    <mergeCell ref="F116:H116"/>
    <mergeCell ref="I116:J116"/>
    <mergeCell ref="A121:B121"/>
    <mergeCell ref="F121:H121"/>
    <mergeCell ref="I121:J121"/>
    <mergeCell ref="A122:B122"/>
    <mergeCell ref="F122:H122"/>
    <mergeCell ref="I122:J122"/>
    <mergeCell ref="A119:B119"/>
    <mergeCell ref="F119:H119"/>
    <mergeCell ref="I119:J119"/>
    <mergeCell ref="A120:B120"/>
    <mergeCell ref="F120:H120"/>
    <mergeCell ref="I120:J120"/>
    <mergeCell ref="A125:B125"/>
    <mergeCell ref="F125:H125"/>
    <mergeCell ref="I125:J125"/>
    <mergeCell ref="A126:B126"/>
    <mergeCell ref="F126:H126"/>
    <mergeCell ref="I126:J126"/>
    <mergeCell ref="A123:B123"/>
    <mergeCell ref="F123:H123"/>
    <mergeCell ref="I123:J123"/>
    <mergeCell ref="A124:B124"/>
    <mergeCell ref="F124:H124"/>
    <mergeCell ref="I124:J124"/>
    <mergeCell ref="A129:B129"/>
    <mergeCell ref="F129:H129"/>
    <mergeCell ref="I129:J129"/>
    <mergeCell ref="A130:B130"/>
    <mergeCell ref="F130:H130"/>
    <mergeCell ref="I130:J130"/>
    <mergeCell ref="A127:B127"/>
    <mergeCell ref="F127:H127"/>
    <mergeCell ref="I127:J127"/>
    <mergeCell ref="A128:B128"/>
    <mergeCell ref="F128:H128"/>
    <mergeCell ref="I128:J128"/>
    <mergeCell ref="A133:B133"/>
    <mergeCell ref="F133:H133"/>
    <mergeCell ref="I133:J133"/>
    <mergeCell ref="A134:B134"/>
    <mergeCell ref="F134:H134"/>
    <mergeCell ref="I134:J134"/>
    <mergeCell ref="A131:B131"/>
    <mergeCell ref="F131:H131"/>
    <mergeCell ref="I131:J131"/>
    <mergeCell ref="A132:B132"/>
    <mergeCell ref="F132:H132"/>
    <mergeCell ref="I132:J132"/>
    <mergeCell ref="A137:B137"/>
    <mergeCell ref="F137:H137"/>
    <mergeCell ref="I137:J137"/>
    <mergeCell ref="A138:B138"/>
    <mergeCell ref="F138:H138"/>
    <mergeCell ref="I138:J138"/>
    <mergeCell ref="A135:B135"/>
    <mergeCell ref="F135:H135"/>
    <mergeCell ref="I135:J135"/>
    <mergeCell ref="A136:B136"/>
    <mergeCell ref="F136:H136"/>
    <mergeCell ref="I136:J136"/>
    <mergeCell ref="A141:B141"/>
    <mergeCell ref="F141:H141"/>
    <mergeCell ref="I141:J141"/>
    <mergeCell ref="A142:B142"/>
    <mergeCell ref="F142:H142"/>
    <mergeCell ref="I142:J142"/>
    <mergeCell ref="A139:B139"/>
    <mergeCell ref="F139:H139"/>
    <mergeCell ref="I139:J139"/>
    <mergeCell ref="A140:B140"/>
    <mergeCell ref="F140:H140"/>
    <mergeCell ref="I140:J140"/>
    <mergeCell ref="A145:B145"/>
    <mergeCell ref="F145:H145"/>
    <mergeCell ref="I145:J145"/>
    <mergeCell ref="A146:B146"/>
    <mergeCell ref="F146:H146"/>
    <mergeCell ref="I146:J146"/>
    <mergeCell ref="A143:B143"/>
    <mergeCell ref="F143:H143"/>
    <mergeCell ref="I143:J143"/>
    <mergeCell ref="A144:B144"/>
    <mergeCell ref="F144:H144"/>
    <mergeCell ref="I144:J144"/>
    <mergeCell ref="A149:B149"/>
    <mergeCell ref="F149:H149"/>
    <mergeCell ref="I149:J149"/>
    <mergeCell ref="A150:B150"/>
    <mergeCell ref="F150:H150"/>
    <mergeCell ref="I150:J150"/>
    <mergeCell ref="A147:B147"/>
    <mergeCell ref="F147:H147"/>
    <mergeCell ref="I147:J147"/>
    <mergeCell ref="A148:B148"/>
    <mergeCell ref="F148:H148"/>
    <mergeCell ref="I148:J148"/>
    <mergeCell ref="A153:B153"/>
    <mergeCell ref="F153:H153"/>
    <mergeCell ref="I153:J153"/>
    <mergeCell ref="A154:B154"/>
    <mergeCell ref="F154:H154"/>
    <mergeCell ref="I154:J154"/>
    <mergeCell ref="A151:B151"/>
    <mergeCell ref="F151:H151"/>
    <mergeCell ref="I151:J151"/>
    <mergeCell ref="A152:B152"/>
    <mergeCell ref="F152:H152"/>
    <mergeCell ref="I152:J152"/>
    <mergeCell ref="A157:B157"/>
    <mergeCell ref="F157:H157"/>
    <mergeCell ref="I157:J157"/>
    <mergeCell ref="A158:B158"/>
    <mergeCell ref="F158:H158"/>
    <mergeCell ref="I158:J158"/>
    <mergeCell ref="A155:B155"/>
    <mergeCell ref="F155:H155"/>
    <mergeCell ref="I155:J155"/>
    <mergeCell ref="A156:B156"/>
    <mergeCell ref="F156:H156"/>
    <mergeCell ref="I156:J156"/>
    <mergeCell ref="A161:B161"/>
    <mergeCell ref="F161:H161"/>
    <mergeCell ref="I161:J161"/>
    <mergeCell ref="A162:B162"/>
    <mergeCell ref="F162:H162"/>
    <mergeCell ref="I162:J162"/>
    <mergeCell ref="A159:B159"/>
    <mergeCell ref="F159:H159"/>
    <mergeCell ref="I159:J159"/>
    <mergeCell ref="A160:B160"/>
    <mergeCell ref="F160:H160"/>
    <mergeCell ref="I160:J160"/>
    <mergeCell ref="A165:B165"/>
    <mergeCell ref="F165:H165"/>
    <mergeCell ref="I165:J165"/>
    <mergeCell ref="A166:B166"/>
    <mergeCell ref="F166:H166"/>
    <mergeCell ref="I166:J166"/>
    <mergeCell ref="A163:B163"/>
    <mergeCell ref="F163:H163"/>
    <mergeCell ref="I163:J163"/>
    <mergeCell ref="A164:B164"/>
    <mergeCell ref="F164:H164"/>
    <mergeCell ref="I164:J164"/>
    <mergeCell ref="A169:B169"/>
    <mergeCell ref="F169:H169"/>
    <mergeCell ref="I169:J169"/>
    <mergeCell ref="A170:B170"/>
    <mergeCell ref="F170:H170"/>
    <mergeCell ref="I170:J170"/>
    <mergeCell ref="A167:B167"/>
    <mergeCell ref="F167:H167"/>
    <mergeCell ref="I167:J167"/>
    <mergeCell ref="A168:B168"/>
    <mergeCell ref="F168:H168"/>
    <mergeCell ref="I168:J168"/>
    <mergeCell ref="A173:B173"/>
    <mergeCell ref="F173:H173"/>
    <mergeCell ref="I173:J173"/>
    <mergeCell ref="A174:B174"/>
    <mergeCell ref="F174:H174"/>
    <mergeCell ref="I174:J174"/>
    <mergeCell ref="A171:B171"/>
    <mergeCell ref="F171:H171"/>
    <mergeCell ref="I171:J171"/>
    <mergeCell ref="A172:B172"/>
    <mergeCell ref="F172:H172"/>
    <mergeCell ref="I172:J172"/>
    <mergeCell ref="A177:B177"/>
    <mergeCell ref="F177:H177"/>
    <mergeCell ref="I177:J177"/>
    <mergeCell ref="A175:B175"/>
    <mergeCell ref="F175:H175"/>
    <mergeCell ref="I175:J175"/>
    <mergeCell ref="A176:B176"/>
    <mergeCell ref="F176:H176"/>
    <mergeCell ref="I176:J17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workbookViewId="0">
      <selection activeCell="A13" sqref="A13:F13"/>
    </sheetView>
  </sheetViews>
  <sheetFormatPr defaultRowHeight="15"/>
  <cols>
    <col min="1" max="1" width="6.28515625" customWidth="1"/>
    <col min="2" max="2" width="32.7109375" customWidth="1"/>
    <col min="3" max="3" width="13.42578125" customWidth="1"/>
    <col min="4" max="4" width="13.28515625" customWidth="1"/>
    <col min="5" max="5" width="11.7109375" customWidth="1"/>
    <col min="6" max="6" width="9.7109375" bestFit="1" customWidth="1"/>
  </cols>
  <sheetData>
    <row r="1" spans="1:6">
      <c r="A1" s="19"/>
      <c r="B1" s="19"/>
      <c r="C1" s="19"/>
      <c r="D1" s="19"/>
      <c r="E1" s="19"/>
      <c r="F1" s="19"/>
    </row>
    <row r="2" spans="1:6" ht="18">
      <c r="A2" s="373" t="s">
        <v>1110</v>
      </c>
      <c r="B2" s="373"/>
      <c r="C2" s="373"/>
      <c r="D2" s="373"/>
      <c r="E2" s="373"/>
      <c r="F2" s="19"/>
    </row>
    <row r="3" spans="1:6">
      <c r="A3" s="19"/>
      <c r="B3" s="19"/>
      <c r="C3" s="19"/>
      <c r="D3" s="19"/>
      <c r="E3" s="19"/>
      <c r="F3" s="19"/>
    </row>
    <row r="4" spans="1:6" ht="15.75">
      <c r="A4" s="370" t="s">
        <v>1111</v>
      </c>
      <c r="B4" s="370"/>
      <c r="C4" s="370"/>
      <c r="D4" s="370"/>
      <c r="E4" s="370"/>
      <c r="F4" s="19"/>
    </row>
    <row r="5" spans="1:6" ht="15.75" thickBot="1">
      <c r="A5" s="20"/>
      <c r="B5" s="19"/>
      <c r="C5" s="19"/>
      <c r="D5" s="19"/>
      <c r="E5" s="21" t="s">
        <v>1112</v>
      </c>
      <c r="F5" s="19"/>
    </row>
    <row r="6" spans="1:6" ht="15.75" thickBot="1">
      <c r="A6" s="374" t="s">
        <v>1113</v>
      </c>
      <c r="B6" s="376"/>
      <c r="C6" s="378" t="s">
        <v>1114</v>
      </c>
      <c r="D6" s="380" t="s">
        <v>1115</v>
      </c>
      <c r="E6" s="381"/>
      <c r="F6" s="19"/>
    </row>
    <row r="7" spans="1:6" ht="26.25" thickBot="1">
      <c r="A7" s="375"/>
      <c r="B7" s="377"/>
      <c r="C7" s="379"/>
      <c r="D7" s="22" t="s">
        <v>1116</v>
      </c>
      <c r="E7" s="22" t="s">
        <v>1117</v>
      </c>
      <c r="F7" s="19"/>
    </row>
    <row r="8" spans="1:6" ht="15.75" thickBot="1">
      <c r="A8" s="23">
        <v>1</v>
      </c>
      <c r="B8" s="24">
        <v>2</v>
      </c>
      <c r="C8" s="24">
        <v>3</v>
      </c>
      <c r="D8" s="24">
        <v>4</v>
      </c>
      <c r="E8" s="24">
        <v>5</v>
      </c>
      <c r="F8" s="19"/>
    </row>
    <row r="9" spans="1:6" ht="38.25" customHeight="1" thickBot="1">
      <c r="A9" s="25">
        <v>8000</v>
      </c>
      <c r="B9" s="26" t="s">
        <v>1118</v>
      </c>
      <c r="C9" s="27">
        <v>-164098.20000000001</v>
      </c>
      <c r="D9" s="28"/>
      <c r="E9" s="27">
        <v>-164098.20000000001</v>
      </c>
      <c r="F9" s="19"/>
    </row>
    <row r="10" spans="1:6">
      <c r="A10" s="29"/>
      <c r="B10" s="30"/>
      <c r="C10" s="31"/>
      <c r="D10" s="32"/>
      <c r="E10" s="31"/>
      <c r="F10" s="19"/>
    </row>
    <row r="11" spans="1:6" ht="55.5" customHeight="1">
      <c r="A11" s="19"/>
      <c r="B11" s="373" t="s">
        <v>1195</v>
      </c>
      <c r="C11" s="373"/>
      <c r="D11" s="373"/>
      <c r="E11" s="373"/>
      <c r="F11" s="373"/>
    </row>
    <row r="12" spans="1:6" ht="30.75" customHeight="1">
      <c r="A12" s="370" t="s">
        <v>1119</v>
      </c>
      <c r="B12" s="370"/>
      <c r="C12" s="370"/>
      <c r="D12" s="370"/>
      <c r="E12" s="370"/>
      <c r="F12" s="370"/>
    </row>
    <row r="13" spans="1:6" s="204" customFormat="1" ht="21" customHeight="1">
      <c r="A13" s="382" t="s">
        <v>1216</v>
      </c>
      <c r="B13" s="382"/>
      <c r="C13" s="382"/>
      <c r="D13" s="382"/>
      <c r="E13" s="382"/>
      <c r="F13" s="382"/>
    </row>
    <row r="14" spans="1:6" ht="15.75" thickBot="1">
      <c r="A14" s="20"/>
      <c r="B14" s="19"/>
      <c r="C14" s="19"/>
      <c r="D14" s="19"/>
      <c r="E14" s="21" t="s">
        <v>1120</v>
      </c>
      <c r="F14" s="19"/>
    </row>
    <row r="15" spans="1:6" ht="26.25" thickBot="1">
      <c r="A15" s="33" t="s">
        <v>1121</v>
      </c>
      <c r="B15" s="34" t="s">
        <v>1122</v>
      </c>
      <c r="C15" s="35"/>
      <c r="D15" s="371" t="s">
        <v>1123</v>
      </c>
      <c r="E15" s="36" t="s">
        <v>1124</v>
      </c>
      <c r="F15" s="37"/>
    </row>
    <row r="16" spans="1:6" ht="26.25" thickBot="1">
      <c r="A16" s="38"/>
      <c r="B16" s="39" t="s">
        <v>1125</v>
      </c>
      <c r="C16" s="40" t="s">
        <v>1126</v>
      </c>
      <c r="D16" s="372"/>
      <c r="E16" s="22" t="s">
        <v>1127</v>
      </c>
      <c r="F16" s="22" t="s">
        <v>1128</v>
      </c>
    </row>
    <row r="17" spans="1:6" ht="15.75" thickBot="1">
      <c r="A17" s="23">
        <v>1</v>
      </c>
      <c r="B17" s="24">
        <v>2</v>
      </c>
      <c r="C17" s="24" t="s">
        <v>13</v>
      </c>
      <c r="D17" s="24">
        <v>4</v>
      </c>
      <c r="E17" s="24">
        <v>5</v>
      </c>
      <c r="F17" s="24">
        <v>6</v>
      </c>
    </row>
    <row r="18" spans="1:6" ht="42" customHeight="1" thickBot="1">
      <c r="A18" s="41">
        <v>8010</v>
      </c>
      <c r="B18" s="42" t="s">
        <v>1129</v>
      </c>
      <c r="C18" s="43"/>
      <c r="D18" s="44">
        <v>164098.20000000001</v>
      </c>
      <c r="E18" s="45"/>
      <c r="F18" s="27">
        <v>164098.20000000001</v>
      </c>
    </row>
    <row r="19" spans="1:6" ht="15.75" thickBot="1">
      <c r="A19" s="46"/>
      <c r="B19" s="47" t="s">
        <v>1115</v>
      </c>
      <c r="C19" s="48"/>
      <c r="D19" s="49"/>
      <c r="E19" s="50"/>
      <c r="F19" s="51"/>
    </row>
    <row r="20" spans="1:6" ht="48" customHeight="1" thickBot="1">
      <c r="A20" s="52">
        <v>8100</v>
      </c>
      <c r="B20" s="53" t="s">
        <v>1130</v>
      </c>
      <c r="C20" s="54"/>
      <c r="D20" s="44">
        <v>164098.20000000001</v>
      </c>
      <c r="E20" s="55"/>
      <c r="F20" s="27">
        <v>164098.20000000001</v>
      </c>
    </row>
    <row r="21" spans="1:6" ht="23.25" customHeight="1">
      <c r="A21" s="52"/>
      <c r="B21" s="56" t="s">
        <v>1115</v>
      </c>
      <c r="C21" s="54"/>
      <c r="D21" s="57"/>
      <c r="E21" s="58"/>
      <c r="F21" s="59"/>
    </row>
    <row r="22" spans="1:6" ht="46.5" customHeight="1">
      <c r="A22" s="60">
        <v>8110</v>
      </c>
      <c r="B22" s="61" t="s">
        <v>1131</v>
      </c>
      <c r="C22" s="54"/>
      <c r="D22" s="62">
        <v>0</v>
      </c>
      <c r="E22" s="58"/>
      <c r="F22" s="63">
        <v>0</v>
      </c>
    </row>
    <row r="23" spans="1:6">
      <c r="A23" s="60"/>
      <c r="B23" s="64" t="s">
        <v>1115</v>
      </c>
      <c r="C23" s="54"/>
      <c r="D23" s="65"/>
      <c r="E23" s="58"/>
      <c r="F23" s="63"/>
    </row>
    <row r="24" spans="1:6" ht="52.5" customHeight="1">
      <c r="A24" s="60">
        <v>8111</v>
      </c>
      <c r="B24" s="66" t="s">
        <v>1132</v>
      </c>
      <c r="C24" s="54"/>
      <c r="D24" s="67"/>
      <c r="E24" s="68" t="s">
        <v>1133</v>
      </c>
      <c r="F24" s="69"/>
    </row>
    <row r="25" spans="1:6">
      <c r="A25" s="60"/>
      <c r="B25" s="70" t="s">
        <v>1134</v>
      </c>
      <c r="C25" s="54"/>
      <c r="D25" s="67"/>
      <c r="E25" s="68"/>
      <c r="F25" s="69"/>
    </row>
    <row r="26" spans="1:6">
      <c r="A26" s="60">
        <v>8112</v>
      </c>
      <c r="B26" s="71" t="s">
        <v>1135</v>
      </c>
      <c r="C26" s="72" t="s">
        <v>1136</v>
      </c>
      <c r="D26" s="67"/>
      <c r="E26" s="68" t="s">
        <v>1133</v>
      </c>
      <c r="F26" s="69"/>
    </row>
    <row r="27" spans="1:6">
      <c r="A27" s="60">
        <v>8113</v>
      </c>
      <c r="B27" s="71" t="s">
        <v>1137</v>
      </c>
      <c r="C27" s="72" t="s">
        <v>1138</v>
      </c>
      <c r="D27" s="67"/>
      <c r="E27" s="68" t="s">
        <v>1133</v>
      </c>
      <c r="F27" s="69"/>
    </row>
    <row r="28" spans="1:6" ht="56.25" customHeight="1">
      <c r="A28" s="60">
        <v>8120</v>
      </c>
      <c r="B28" s="66" t="s">
        <v>1139</v>
      </c>
      <c r="C28" s="72"/>
      <c r="D28" s="73"/>
      <c r="E28" s="74"/>
      <c r="F28" s="75"/>
    </row>
    <row r="29" spans="1:6">
      <c r="A29" s="60"/>
      <c r="B29" s="70" t="s">
        <v>1115</v>
      </c>
      <c r="C29" s="72"/>
      <c r="D29" s="73"/>
      <c r="E29" s="74"/>
      <c r="F29" s="75"/>
    </row>
    <row r="30" spans="1:6" ht="32.25" customHeight="1">
      <c r="A30" s="60">
        <v>8121</v>
      </c>
      <c r="B30" s="66" t="s">
        <v>1140</v>
      </c>
      <c r="C30" s="72"/>
      <c r="D30" s="73"/>
      <c r="E30" s="68"/>
      <c r="F30" s="75"/>
    </row>
    <row r="31" spans="1:6">
      <c r="A31" s="60"/>
      <c r="B31" s="70" t="s">
        <v>1134</v>
      </c>
      <c r="C31" s="72"/>
      <c r="D31" s="73"/>
      <c r="E31" s="74"/>
      <c r="F31" s="75"/>
    </row>
    <row r="32" spans="1:6" ht="28.5" customHeight="1">
      <c r="A32" s="52">
        <v>8122</v>
      </c>
      <c r="B32" s="61" t="s">
        <v>1141</v>
      </c>
      <c r="C32" s="72" t="s">
        <v>1142</v>
      </c>
      <c r="D32" s="73"/>
      <c r="E32" s="68"/>
      <c r="F32" s="75"/>
    </row>
    <row r="33" spans="1:6">
      <c r="A33" s="52"/>
      <c r="B33" s="76" t="s">
        <v>1134</v>
      </c>
      <c r="C33" s="72"/>
      <c r="D33" s="73"/>
      <c r="E33" s="74"/>
      <c r="F33" s="75"/>
    </row>
    <row r="34" spans="1:6">
      <c r="A34" s="52">
        <v>8123</v>
      </c>
      <c r="B34" s="76" t="s">
        <v>1143</v>
      </c>
      <c r="C34" s="72"/>
      <c r="D34" s="73"/>
      <c r="E34" s="68"/>
      <c r="F34" s="75"/>
    </row>
    <row r="35" spans="1:6">
      <c r="A35" s="52">
        <v>8124</v>
      </c>
      <c r="B35" s="76" t="s">
        <v>1144</v>
      </c>
      <c r="C35" s="72"/>
      <c r="D35" s="73"/>
      <c r="E35" s="68"/>
      <c r="F35" s="75"/>
    </row>
    <row r="36" spans="1:6" ht="39" customHeight="1">
      <c r="A36" s="52">
        <v>8130</v>
      </c>
      <c r="B36" s="61" t="s">
        <v>1145</v>
      </c>
      <c r="C36" s="72" t="s">
        <v>1146</v>
      </c>
      <c r="D36" s="73"/>
      <c r="E36" s="68"/>
      <c r="F36" s="75"/>
    </row>
    <row r="37" spans="1:6">
      <c r="A37" s="52"/>
      <c r="B37" s="76" t="s">
        <v>1134</v>
      </c>
      <c r="C37" s="72"/>
      <c r="D37" s="73"/>
      <c r="E37" s="74"/>
      <c r="F37" s="75"/>
    </row>
    <row r="38" spans="1:6" ht="24.75" customHeight="1">
      <c r="A38" s="52">
        <v>8131</v>
      </c>
      <c r="B38" s="76" t="s">
        <v>1147</v>
      </c>
      <c r="C38" s="72"/>
      <c r="D38" s="73"/>
      <c r="E38" s="68"/>
      <c r="F38" s="75"/>
    </row>
    <row r="39" spans="1:6" ht="15.75" thickBot="1">
      <c r="A39" s="52">
        <v>8132</v>
      </c>
      <c r="B39" s="76" t="s">
        <v>1148</v>
      </c>
      <c r="C39" s="72"/>
      <c r="D39" s="73"/>
      <c r="E39" s="68"/>
      <c r="F39" s="75"/>
    </row>
    <row r="40" spans="1:6" ht="48" customHeight="1" thickBot="1">
      <c r="A40" s="33" t="s">
        <v>1113</v>
      </c>
      <c r="B40" s="34" t="s">
        <v>1122</v>
      </c>
      <c r="C40" s="35"/>
      <c r="D40" s="371"/>
      <c r="E40" s="36"/>
      <c r="F40" s="37"/>
    </row>
    <row r="41" spans="1:6" ht="15.75" thickBot="1">
      <c r="A41" s="38"/>
      <c r="B41" s="39" t="s">
        <v>1125</v>
      </c>
      <c r="C41" s="40" t="s">
        <v>1126</v>
      </c>
      <c r="D41" s="372"/>
      <c r="E41" s="22"/>
      <c r="F41" s="22"/>
    </row>
    <row r="42" spans="1:6" ht="15.75" thickBot="1">
      <c r="A42" s="23">
        <v>1</v>
      </c>
      <c r="B42" s="24">
        <v>2</v>
      </c>
      <c r="C42" s="24" t="s">
        <v>13</v>
      </c>
      <c r="D42" s="24"/>
      <c r="E42" s="24"/>
      <c r="F42" s="24"/>
    </row>
    <row r="43" spans="1:6" ht="36.75" customHeight="1">
      <c r="A43" s="52">
        <v>8140</v>
      </c>
      <c r="B43" s="61" t="s">
        <v>1149</v>
      </c>
      <c r="C43" s="72"/>
      <c r="D43" s="77"/>
      <c r="E43" s="78"/>
      <c r="F43" s="79"/>
    </row>
    <row r="44" spans="1:6">
      <c r="A44" s="60"/>
      <c r="B44" s="70" t="s">
        <v>1134</v>
      </c>
      <c r="C44" s="72"/>
      <c r="D44" s="77"/>
      <c r="E44" s="78"/>
      <c r="F44" s="79"/>
    </row>
    <row r="45" spans="1:6" ht="37.5" customHeight="1">
      <c r="A45" s="52">
        <v>8141</v>
      </c>
      <c r="B45" s="61" t="s">
        <v>1150</v>
      </c>
      <c r="C45" s="72" t="s">
        <v>1142</v>
      </c>
      <c r="D45" s="77"/>
      <c r="E45" s="78"/>
      <c r="F45" s="79"/>
    </row>
    <row r="46" spans="1:6" ht="15.75" thickBot="1">
      <c r="A46" s="52"/>
      <c r="B46" s="76" t="s">
        <v>1134</v>
      </c>
      <c r="C46" s="80"/>
      <c r="D46" s="77"/>
      <c r="E46" s="78"/>
      <c r="F46" s="79"/>
    </row>
    <row r="47" spans="1:6" ht="22.5" customHeight="1">
      <c r="A47" s="41">
        <v>8142</v>
      </c>
      <c r="B47" s="81" t="s">
        <v>1151</v>
      </c>
      <c r="C47" s="82"/>
      <c r="D47" s="83"/>
      <c r="E47" s="84"/>
      <c r="F47" s="85"/>
    </row>
    <row r="48" spans="1:6" ht="15.75" customHeight="1" thickBot="1">
      <c r="A48" s="86">
        <v>8143</v>
      </c>
      <c r="B48" s="87" t="s">
        <v>1152</v>
      </c>
      <c r="C48" s="88"/>
      <c r="D48" s="89"/>
      <c r="E48" s="90"/>
      <c r="F48" s="91"/>
    </row>
    <row r="49" spans="1:6" ht="56.25" customHeight="1">
      <c r="A49" s="41">
        <v>8150</v>
      </c>
      <c r="B49" s="92" t="s">
        <v>1153</v>
      </c>
      <c r="C49" s="93" t="s">
        <v>1146</v>
      </c>
      <c r="D49" s="83"/>
      <c r="E49" s="84"/>
      <c r="F49" s="94"/>
    </row>
    <row r="50" spans="1:6" ht="23.25" customHeight="1">
      <c r="A50" s="52"/>
      <c r="B50" s="76" t="s">
        <v>1134</v>
      </c>
      <c r="C50" s="95"/>
      <c r="D50" s="77"/>
      <c r="E50" s="78"/>
      <c r="F50" s="79"/>
    </row>
    <row r="51" spans="1:6" ht="27.75" customHeight="1">
      <c r="A51" s="52">
        <v>8151</v>
      </c>
      <c r="B51" s="76" t="s">
        <v>1147</v>
      </c>
      <c r="C51" s="95"/>
      <c r="D51" s="77"/>
      <c r="E51" s="78"/>
      <c r="F51" s="96"/>
    </row>
    <row r="52" spans="1:6" ht="27" customHeight="1" thickBot="1">
      <c r="A52" s="97">
        <v>8152</v>
      </c>
      <c r="B52" s="98" t="s">
        <v>1154</v>
      </c>
      <c r="C52" s="99"/>
      <c r="D52" s="100"/>
      <c r="E52" s="101"/>
      <c r="F52" s="102"/>
    </row>
    <row r="53" spans="1:6" ht="56.25" customHeight="1" thickBot="1">
      <c r="A53" s="103">
        <v>8160</v>
      </c>
      <c r="B53" s="104" t="s">
        <v>1155</v>
      </c>
      <c r="C53" s="105"/>
      <c r="D53" s="55">
        <v>164098.20000000001</v>
      </c>
      <c r="E53" s="106" t="s">
        <v>22</v>
      </c>
      <c r="F53" s="55">
        <v>164098.20000000001</v>
      </c>
    </row>
    <row r="54" spans="1:6" ht="15.75" thickBot="1">
      <c r="A54" s="107"/>
      <c r="B54" s="108" t="s">
        <v>1115</v>
      </c>
      <c r="C54" s="109"/>
      <c r="D54" s="110"/>
      <c r="E54" s="111"/>
      <c r="F54" s="112"/>
    </row>
    <row r="55" spans="1:6" ht="67.5" customHeight="1" thickBot="1">
      <c r="A55" s="103">
        <v>8161</v>
      </c>
      <c r="B55" s="113" t="s">
        <v>1156</v>
      </c>
      <c r="C55" s="105"/>
      <c r="D55" s="114"/>
      <c r="E55" s="115"/>
      <c r="F55" s="116"/>
    </row>
    <row r="56" spans="1:6">
      <c r="A56" s="46"/>
      <c r="B56" s="117" t="s">
        <v>1134</v>
      </c>
      <c r="C56" s="118"/>
      <c r="D56" s="119"/>
      <c r="E56" s="120"/>
      <c r="F56" s="121"/>
    </row>
    <row r="57" spans="1:6" ht="36.75" customHeight="1" thickBot="1">
      <c r="A57" s="52">
        <v>8162</v>
      </c>
      <c r="B57" s="76" t="s">
        <v>1157</v>
      </c>
      <c r="C57" s="95" t="s">
        <v>1158</v>
      </c>
      <c r="D57" s="122"/>
      <c r="E57" s="123"/>
      <c r="F57" s="124"/>
    </row>
    <row r="58" spans="1:6" ht="28.5" customHeight="1" thickBot="1">
      <c r="A58" s="125">
        <v>8163</v>
      </c>
      <c r="B58" s="76" t="s">
        <v>1159</v>
      </c>
      <c r="C58" s="95" t="s">
        <v>1158</v>
      </c>
      <c r="D58" s="114"/>
      <c r="E58" s="115"/>
      <c r="F58" s="116"/>
    </row>
    <row r="59" spans="1:6" ht="44.25" customHeight="1" thickBot="1">
      <c r="A59" s="97">
        <v>8164</v>
      </c>
      <c r="B59" s="98" t="s">
        <v>1160</v>
      </c>
      <c r="C59" s="99" t="s">
        <v>1161</v>
      </c>
      <c r="D59" s="126"/>
      <c r="E59" s="127"/>
      <c r="F59" s="128"/>
    </row>
    <row r="60" spans="1:6" ht="40.5" customHeight="1" thickBot="1">
      <c r="A60" s="103">
        <v>8170</v>
      </c>
      <c r="B60" s="113" t="s">
        <v>1162</v>
      </c>
      <c r="C60" s="105"/>
      <c r="D60" s="129"/>
      <c r="E60" s="130"/>
      <c r="F60" s="131"/>
    </row>
    <row r="61" spans="1:6">
      <c r="A61" s="46"/>
      <c r="B61" s="117" t="s">
        <v>1134</v>
      </c>
      <c r="C61" s="118"/>
      <c r="D61" s="132"/>
      <c r="E61" s="133"/>
      <c r="F61" s="134"/>
    </row>
    <row r="62" spans="1:6" ht="41.25" customHeight="1">
      <c r="A62" s="52">
        <v>8171</v>
      </c>
      <c r="B62" s="76" t="s">
        <v>1163</v>
      </c>
      <c r="C62" s="95" t="s">
        <v>1164</v>
      </c>
      <c r="D62" s="122"/>
      <c r="E62" s="135"/>
      <c r="F62" s="124"/>
    </row>
    <row r="63" spans="1:6" ht="15.75" thickBot="1">
      <c r="A63" s="52">
        <v>8172</v>
      </c>
      <c r="B63" s="71" t="s">
        <v>1165</v>
      </c>
      <c r="C63" s="95" t="s">
        <v>1166</v>
      </c>
      <c r="D63" s="126"/>
      <c r="E63" s="135"/>
      <c r="F63" s="128"/>
    </row>
    <row r="64" spans="1:6" ht="54.75" customHeight="1" thickBot="1">
      <c r="A64" s="136">
        <v>8190</v>
      </c>
      <c r="B64" s="137" t="s">
        <v>1167</v>
      </c>
      <c r="C64" s="138"/>
      <c r="D64" s="45">
        <v>109380.6</v>
      </c>
      <c r="E64" s="139" t="s">
        <v>22</v>
      </c>
      <c r="F64" s="45">
        <v>164098.20000000001</v>
      </c>
    </row>
    <row r="65" spans="1:6" ht="15.75" thickBot="1">
      <c r="A65" s="140"/>
      <c r="B65" s="70" t="s">
        <v>1168</v>
      </c>
      <c r="C65" s="141"/>
      <c r="D65" s="142"/>
      <c r="E65" s="143"/>
      <c r="F65" s="144"/>
    </row>
    <row r="66" spans="1:6" ht="42.75" customHeight="1" thickBot="1">
      <c r="A66" s="145">
        <v>8191</v>
      </c>
      <c r="B66" s="117" t="s">
        <v>1169</v>
      </c>
      <c r="C66" s="146">
        <v>9320</v>
      </c>
      <c r="D66" s="45">
        <v>109380.6</v>
      </c>
      <c r="E66" s="45">
        <v>109380.6</v>
      </c>
      <c r="F66" s="139" t="s">
        <v>22</v>
      </c>
    </row>
    <row r="67" spans="1:6">
      <c r="A67" s="147"/>
      <c r="B67" s="70" t="s">
        <v>1170</v>
      </c>
      <c r="C67" s="148"/>
      <c r="D67" s="149"/>
      <c r="E67" s="150"/>
      <c r="F67" s="96"/>
    </row>
    <row r="68" spans="1:6" ht="54" customHeight="1" thickBot="1">
      <c r="A68" s="147">
        <v>8192</v>
      </c>
      <c r="B68" s="76" t="s">
        <v>1171</v>
      </c>
      <c r="C68" s="148"/>
      <c r="D68" s="151"/>
      <c r="E68" s="152"/>
      <c r="F68" s="153"/>
    </row>
    <row r="69" spans="1:6" ht="54" customHeight="1" thickBot="1">
      <c r="A69" s="147">
        <v>8193</v>
      </c>
      <c r="B69" s="76" t="s">
        <v>1172</v>
      </c>
      <c r="C69" s="148"/>
      <c r="D69" s="55">
        <v>0</v>
      </c>
      <c r="E69" s="55">
        <v>0</v>
      </c>
      <c r="F69" s="139" t="s">
        <v>22</v>
      </c>
    </row>
    <row r="70" spans="1:6" ht="55.5" customHeight="1" thickBot="1">
      <c r="A70" s="147">
        <v>8194</v>
      </c>
      <c r="B70" s="154" t="s">
        <v>1173</v>
      </c>
      <c r="C70" s="155">
        <v>9330</v>
      </c>
      <c r="D70" s="45">
        <f>+D72+D73</f>
        <v>164098.20000000001</v>
      </c>
      <c r="E70" s="139" t="s">
        <v>22</v>
      </c>
      <c r="F70" s="55">
        <f>+F72+F73</f>
        <v>164098.20000000001</v>
      </c>
    </row>
    <row r="71" spans="1:6" ht="15.75" thickBot="1">
      <c r="A71" s="147"/>
      <c r="B71" s="70" t="s">
        <v>1170</v>
      </c>
      <c r="C71" s="155"/>
      <c r="D71" s="156"/>
      <c r="E71" s="157"/>
      <c r="F71" s="158"/>
    </row>
    <row r="72" spans="1:6" ht="56.25" customHeight="1" thickBot="1">
      <c r="A72" s="147">
        <v>8195</v>
      </c>
      <c r="B72" s="76" t="s">
        <v>1174</v>
      </c>
      <c r="C72" s="155"/>
      <c r="D72" s="159">
        <v>54717.599999999999</v>
      </c>
      <c r="E72" s="139" t="s">
        <v>22</v>
      </c>
      <c r="F72" s="159">
        <v>54717.599999999999</v>
      </c>
    </row>
    <row r="73" spans="1:6" ht="52.5" customHeight="1" thickBot="1">
      <c r="A73" s="160">
        <v>8196</v>
      </c>
      <c r="B73" s="76" t="s">
        <v>1175</v>
      </c>
      <c r="C73" s="55"/>
      <c r="D73" s="45">
        <v>109380.6</v>
      </c>
      <c r="E73" s="161" t="s">
        <v>22</v>
      </c>
      <c r="F73" s="55">
        <v>109380.6</v>
      </c>
    </row>
    <row r="74" spans="1:6" ht="51" customHeight="1">
      <c r="A74" s="147">
        <v>8197</v>
      </c>
      <c r="B74" s="162" t="s">
        <v>1176</v>
      </c>
      <c r="C74" s="163"/>
      <c r="D74" s="164"/>
      <c r="E74" s="165"/>
      <c r="F74" s="166"/>
    </row>
    <row r="75" spans="1:6" ht="65.25" customHeight="1">
      <c r="A75" s="147">
        <v>8198</v>
      </c>
      <c r="B75" s="167" t="s">
        <v>1177</v>
      </c>
      <c r="C75" s="168"/>
      <c r="D75" s="169"/>
      <c r="E75" s="135"/>
      <c r="F75" s="124"/>
    </row>
    <row r="76" spans="1:6" ht="102.75" customHeight="1">
      <c r="A76" s="147">
        <v>8199</v>
      </c>
      <c r="B76" s="170" t="s">
        <v>1178</v>
      </c>
      <c r="C76" s="168"/>
      <c r="D76" s="171"/>
      <c r="E76" s="135"/>
      <c r="F76" s="124"/>
    </row>
    <row r="77" spans="1:6" ht="65.25" customHeight="1">
      <c r="A77" s="147" t="s">
        <v>1179</v>
      </c>
      <c r="B77" s="172" t="s">
        <v>1180</v>
      </c>
      <c r="C77" s="168"/>
      <c r="D77" s="171"/>
      <c r="E77" s="173"/>
      <c r="F77" s="124"/>
    </row>
    <row r="78" spans="1:6" ht="42.75" customHeight="1">
      <c r="A78" s="60">
        <v>8200</v>
      </c>
      <c r="B78" s="53" t="s">
        <v>1181</v>
      </c>
      <c r="C78" s="148"/>
      <c r="D78" s="122"/>
      <c r="E78" s="150"/>
      <c r="F78" s="124"/>
    </row>
    <row r="79" spans="1:6">
      <c r="A79" s="60"/>
      <c r="B79" s="56" t="s">
        <v>1115</v>
      </c>
      <c r="C79" s="148"/>
      <c r="D79" s="122"/>
      <c r="E79" s="150"/>
      <c r="F79" s="124"/>
    </row>
    <row r="80" spans="1:6" ht="39.75" customHeight="1">
      <c r="A80" s="60">
        <v>8210</v>
      </c>
      <c r="B80" s="174" t="s">
        <v>1182</v>
      </c>
      <c r="C80" s="148"/>
      <c r="D80" s="122"/>
      <c r="E80" s="135"/>
      <c r="F80" s="124"/>
    </row>
    <row r="81" spans="1:6">
      <c r="A81" s="52"/>
      <c r="B81" s="76" t="s">
        <v>1115</v>
      </c>
      <c r="C81" s="148"/>
      <c r="D81" s="122"/>
      <c r="E81" s="135"/>
      <c r="F81" s="124"/>
    </row>
    <row r="82" spans="1:6" ht="60" customHeight="1">
      <c r="A82" s="60">
        <v>8211</v>
      </c>
      <c r="B82" s="66" t="s">
        <v>1183</v>
      </c>
      <c r="C82" s="148"/>
      <c r="D82" s="122"/>
      <c r="E82" s="123"/>
      <c r="F82" s="124"/>
    </row>
    <row r="83" spans="1:6">
      <c r="A83" s="60"/>
      <c r="B83" s="70" t="s">
        <v>1170</v>
      </c>
      <c r="C83" s="148"/>
      <c r="D83" s="122"/>
      <c r="E83" s="123"/>
      <c r="F83" s="124"/>
    </row>
    <row r="84" spans="1:6">
      <c r="A84" s="60">
        <v>8212</v>
      </c>
      <c r="B84" s="71" t="s">
        <v>1135</v>
      </c>
      <c r="C84" s="95" t="s">
        <v>1184</v>
      </c>
      <c r="D84" s="122"/>
      <c r="E84" s="123"/>
      <c r="F84" s="124"/>
    </row>
    <row r="85" spans="1:6">
      <c r="A85" s="60">
        <v>8213</v>
      </c>
      <c r="B85" s="71" t="s">
        <v>1137</v>
      </c>
      <c r="C85" s="95" t="s">
        <v>1185</v>
      </c>
      <c r="D85" s="122"/>
      <c r="E85" s="123"/>
      <c r="F85" s="124"/>
    </row>
    <row r="86" spans="1:6" ht="51.75" customHeight="1">
      <c r="A86" s="60">
        <v>8220</v>
      </c>
      <c r="B86" s="66" t="s">
        <v>1186</v>
      </c>
      <c r="C86" s="148"/>
      <c r="D86" s="122"/>
      <c r="E86" s="175"/>
      <c r="F86" s="124"/>
    </row>
    <row r="87" spans="1:6">
      <c r="A87" s="60"/>
      <c r="B87" s="70" t="s">
        <v>1115</v>
      </c>
      <c r="C87" s="148"/>
      <c r="D87" s="122"/>
      <c r="E87" s="175"/>
      <c r="F87" s="124"/>
    </row>
    <row r="88" spans="1:6" ht="40.5" customHeight="1">
      <c r="A88" s="60">
        <v>8221</v>
      </c>
      <c r="B88" s="66" t="s">
        <v>1187</v>
      </c>
      <c r="C88" s="148"/>
      <c r="D88" s="122"/>
      <c r="E88" s="123"/>
      <c r="F88" s="124"/>
    </row>
    <row r="89" spans="1:6">
      <c r="A89" s="60"/>
      <c r="B89" s="70" t="s">
        <v>1134</v>
      </c>
      <c r="C89" s="148"/>
      <c r="D89" s="122"/>
      <c r="E89" s="123"/>
      <c r="F89" s="124"/>
    </row>
    <row r="90" spans="1:6">
      <c r="A90" s="52">
        <v>8222</v>
      </c>
      <c r="B90" s="76" t="s">
        <v>1188</v>
      </c>
      <c r="C90" s="95" t="s">
        <v>1189</v>
      </c>
      <c r="D90" s="122"/>
      <c r="E90" s="123"/>
      <c r="F90" s="124"/>
    </row>
    <row r="91" spans="1:6" ht="32.25" customHeight="1">
      <c r="A91" s="52">
        <v>8230</v>
      </c>
      <c r="B91" s="76" t="s">
        <v>1190</v>
      </c>
      <c r="C91" s="95" t="s">
        <v>1191</v>
      </c>
      <c r="D91" s="122"/>
      <c r="E91" s="123"/>
      <c r="F91" s="124"/>
    </row>
    <row r="92" spans="1:6" ht="15" customHeight="1">
      <c r="A92" s="52">
        <v>8240</v>
      </c>
      <c r="B92" s="66" t="s">
        <v>1192</v>
      </c>
      <c r="C92" s="148"/>
      <c r="D92" s="122"/>
      <c r="E92" s="175"/>
      <c r="F92" s="124"/>
    </row>
    <row r="93" spans="1:6">
      <c r="A93" s="60"/>
      <c r="B93" s="70" t="s">
        <v>1134</v>
      </c>
      <c r="C93" s="148"/>
      <c r="D93" s="122"/>
      <c r="E93" s="175"/>
      <c r="F93" s="124"/>
    </row>
    <row r="94" spans="1:6" ht="19.5" customHeight="1">
      <c r="A94" s="52">
        <v>8241</v>
      </c>
      <c r="B94" s="76" t="s">
        <v>1193</v>
      </c>
      <c r="C94" s="95" t="s">
        <v>1189</v>
      </c>
      <c r="D94" s="122"/>
      <c r="E94" s="150"/>
      <c r="F94" s="124"/>
    </row>
    <row r="95" spans="1:6" ht="45" customHeight="1" thickBot="1">
      <c r="A95" s="86">
        <v>8250</v>
      </c>
      <c r="B95" s="87" t="s">
        <v>1194</v>
      </c>
      <c r="C95" s="176" t="s">
        <v>1191</v>
      </c>
      <c r="D95" s="89"/>
      <c r="E95" s="90"/>
      <c r="F95" s="91"/>
    </row>
  </sheetData>
  <mergeCells count="11">
    <mergeCell ref="A12:F12"/>
    <mergeCell ref="D15:D16"/>
    <mergeCell ref="D40:D41"/>
    <mergeCell ref="B11:F11"/>
    <mergeCell ref="A2:E2"/>
    <mergeCell ref="A4:E4"/>
    <mergeCell ref="A6:A7"/>
    <mergeCell ref="B6:B7"/>
    <mergeCell ref="C6:C7"/>
    <mergeCell ref="D6:E6"/>
    <mergeCell ref="A13:F1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8"/>
  <sheetViews>
    <sheetView topLeftCell="A280" workbookViewId="0">
      <selection activeCell="R267" sqref="R267"/>
    </sheetView>
  </sheetViews>
  <sheetFormatPr defaultRowHeight="15"/>
  <cols>
    <col min="1" max="1" width="6.42578125" customWidth="1"/>
    <col min="2" max="2" width="5.85546875" customWidth="1"/>
    <col min="3" max="3" width="6.140625" customWidth="1"/>
    <col min="4" max="4" width="9.140625" hidden="1" customWidth="1"/>
    <col min="5" max="5" width="4.28515625" customWidth="1"/>
    <col min="6" max="6" width="35.7109375" customWidth="1"/>
    <col min="7" max="7" width="5.42578125" customWidth="1"/>
    <col min="8" max="8" width="10.85546875" customWidth="1"/>
    <col min="10" max="10" width="0.140625" customWidth="1"/>
    <col min="11" max="11" width="2.140625" customWidth="1"/>
    <col min="12" max="12" width="11.42578125" style="217" customWidth="1"/>
    <col min="13" max="14" width="9.140625" hidden="1" customWidth="1"/>
    <col min="15" max="15" width="3.7109375" customWidth="1"/>
  </cols>
  <sheetData>
    <row r="1" spans="1:15" ht="96" customHeight="1">
      <c r="A1" s="416" t="s">
        <v>1196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</row>
    <row r="2" spans="1:15" ht="15" customHeight="1">
      <c r="A2" s="419" t="s">
        <v>1228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206"/>
    </row>
    <row r="3" spans="1:15" ht="4.5" customHeight="1">
      <c r="A3" s="419"/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206"/>
    </row>
    <row r="4" spans="1:15">
      <c r="A4" s="304" t="s">
        <v>279</v>
      </c>
      <c r="B4" s="330" t="s">
        <v>280</v>
      </c>
      <c r="C4" s="330" t="s">
        <v>281</v>
      </c>
      <c r="D4" s="306"/>
      <c r="E4" s="330" t="s">
        <v>282</v>
      </c>
      <c r="F4" s="304" t="s">
        <v>1197</v>
      </c>
      <c r="G4" s="304" t="s">
        <v>1198</v>
      </c>
      <c r="H4" s="304" t="s">
        <v>1199</v>
      </c>
      <c r="I4" s="330" t="s">
        <v>285</v>
      </c>
      <c r="J4" s="286"/>
      <c r="K4" s="286"/>
      <c r="L4" s="284"/>
    </row>
    <row r="5" spans="1:15" ht="22.5">
      <c r="A5" s="329"/>
      <c r="B5" s="331"/>
      <c r="C5" s="418"/>
      <c r="D5" s="296"/>
      <c r="E5" s="331"/>
      <c r="F5" s="329"/>
      <c r="G5" s="329"/>
      <c r="H5" s="329"/>
      <c r="I5" s="304" t="s">
        <v>286</v>
      </c>
      <c r="J5" s="286"/>
      <c r="K5" s="284"/>
      <c r="L5" s="209" t="s">
        <v>287</v>
      </c>
    </row>
    <row r="6" spans="1:15">
      <c r="A6" s="8" t="s">
        <v>11</v>
      </c>
      <c r="B6" s="8" t="s">
        <v>12</v>
      </c>
      <c r="C6" s="326" t="s">
        <v>13</v>
      </c>
      <c r="D6" s="284"/>
      <c r="E6" s="8" t="s">
        <v>14</v>
      </c>
      <c r="F6" s="8" t="s">
        <v>15</v>
      </c>
      <c r="G6" s="8" t="s">
        <v>16</v>
      </c>
      <c r="H6" s="8" t="s">
        <v>288</v>
      </c>
      <c r="I6" s="326" t="s">
        <v>289</v>
      </c>
      <c r="J6" s="286"/>
      <c r="K6" s="284"/>
      <c r="L6" s="210" t="s">
        <v>485</v>
      </c>
    </row>
    <row r="7" spans="1:15" ht="49.5" customHeight="1">
      <c r="A7" s="233" t="s">
        <v>290</v>
      </c>
      <c r="B7" s="233" t="s">
        <v>291</v>
      </c>
      <c r="C7" s="387" t="s">
        <v>292</v>
      </c>
      <c r="D7" s="298"/>
      <c r="E7" s="233" t="s">
        <v>292</v>
      </c>
      <c r="F7" s="178" t="s">
        <v>293</v>
      </c>
      <c r="G7" s="233"/>
      <c r="H7" s="231">
        <f>H8+H77+H90+H108+H162+H180+H219+H244+H294+H323+H346</f>
        <v>1668162.7999999998</v>
      </c>
      <c r="I7" s="316">
        <f>I8+I77+I90+I108+I162+I180+I219+I244+I294+I323+I345</f>
        <v>1348618.7</v>
      </c>
      <c r="J7" s="299"/>
      <c r="K7" s="298"/>
      <c r="L7" s="211">
        <f>L8+L77+L90+L108+L162+L180+L219+L244+L294+L323</f>
        <v>411697.80000000005</v>
      </c>
    </row>
    <row r="8" spans="1:15" ht="74.25" customHeight="1">
      <c r="A8" s="10" t="s">
        <v>294</v>
      </c>
      <c r="B8" s="10" t="s">
        <v>11</v>
      </c>
      <c r="C8" s="387" t="s">
        <v>295</v>
      </c>
      <c r="D8" s="318"/>
      <c r="E8" s="10" t="s">
        <v>295</v>
      </c>
      <c r="F8" s="178" t="s">
        <v>296</v>
      </c>
      <c r="G8" s="10"/>
      <c r="H8" s="14">
        <f>H9+H38+H41+H45+H47+H49+H70+H72</f>
        <v>718742.6</v>
      </c>
      <c r="I8" s="316">
        <f>I9+I38+I41+I45+I47+I49+I70+I72</f>
        <v>675469</v>
      </c>
      <c r="J8" s="317"/>
      <c r="K8" s="318"/>
      <c r="L8" s="211">
        <f>L9+L39+L42+L45+L47+L49</f>
        <v>43273.599999999999</v>
      </c>
    </row>
    <row r="9" spans="1:15" ht="84.75" customHeight="1">
      <c r="A9" s="5" t="s">
        <v>297</v>
      </c>
      <c r="B9" s="5" t="s">
        <v>11</v>
      </c>
      <c r="C9" s="386" t="s">
        <v>11</v>
      </c>
      <c r="D9" s="284"/>
      <c r="E9" s="5" t="s">
        <v>295</v>
      </c>
      <c r="F9" s="177" t="s">
        <v>298</v>
      </c>
      <c r="G9" s="10"/>
      <c r="H9" s="14">
        <f>H10</f>
        <v>624882.6</v>
      </c>
      <c r="I9" s="316">
        <f>I10</f>
        <v>610769</v>
      </c>
      <c r="J9" s="317"/>
      <c r="K9" s="318"/>
      <c r="L9" s="211">
        <f>L10</f>
        <v>14113.6</v>
      </c>
    </row>
    <row r="10" spans="1:15" ht="36" customHeight="1">
      <c r="A10" s="5" t="s">
        <v>299</v>
      </c>
      <c r="B10" s="5" t="s">
        <v>11</v>
      </c>
      <c r="C10" s="386" t="s">
        <v>11</v>
      </c>
      <c r="D10" s="284"/>
      <c r="E10" s="5" t="s">
        <v>11</v>
      </c>
      <c r="F10" s="177" t="s">
        <v>300</v>
      </c>
      <c r="G10" s="10"/>
      <c r="H10" s="14">
        <f>H11+H12+H14+H15+H16+H17+H18+H19+H20+H21+H23+H24+H25+H26+H27+H28+H29+H30+H31+H32+H33+H35+H34+H22+H13</f>
        <v>624882.6</v>
      </c>
      <c r="I10" s="316">
        <f>I11+I12+I14+I15+I16+I17+I18+I19+I20+I21+I23+I24+I25+I26+I27+I28+I29+I30+I31+I32+I33+I35+I22+I13</f>
        <v>610769</v>
      </c>
      <c r="J10" s="317"/>
      <c r="K10" s="318"/>
      <c r="L10" s="211">
        <f>L34+L35</f>
        <v>14113.6</v>
      </c>
    </row>
    <row r="11" spans="1:15" ht="37.5" customHeight="1">
      <c r="A11" s="5"/>
      <c r="B11" s="5"/>
      <c r="C11" s="386"/>
      <c r="D11" s="284"/>
      <c r="E11" s="5"/>
      <c r="F11" s="177" t="s">
        <v>737</v>
      </c>
      <c r="G11" s="5" t="s">
        <v>736</v>
      </c>
      <c r="H11" s="13">
        <f>I11</f>
        <v>417219</v>
      </c>
      <c r="I11" s="314">
        <v>417219</v>
      </c>
      <c r="J11" s="286"/>
      <c r="K11" s="284"/>
      <c r="L11" s="196">
        <v>0</v>
      </c>
    </row>
    <row r="12" spans="1:15" ht="42.75" customHeight="1">
      <c r="A12" s="5"/>
      <c r="B12" s="5"/>
      <c r="C12" s="386"/>
      <c r="D12" s="284"/>
      <c r="E12" s="5"/>
      <c r="F12" s="177" t="s">
        <v>739</v>
      </c>
      <c r="G12" s="5" t="s">
        <v>738</v>
      </c>
      <c r="H12" s="256">
        <f t="shared" ref="H12:H33" si="0">I12</f>
        <v>50000</v>
      </c>
      <c r="I12" s="314">
        <v>50000</v>
      </c>
      <c r="J12" s="286"/>
      <c r="K12" s="284"/>
      <c r="L12" s="196">
        <v>0</v>
      </c>
    </row>
    <row r="13" spans="1:15" s="262" customFormat="1" ht="42.75" customHeight="1">
      <c r="A13" s="265"/>
      <c r="B13" s="265"/>
      <c r="C13" s="265"/>
      <c r="D13" s="263"/>
      <c r="E13" s="265"/>
      <c r="F13" s="266" t="s">
        <v>1227</v>
      </c>
      <c r="G13" s="265">
        <v>4115</v>
      </c>
      <c r="H13" s="264">
        <v>3000</v>
      </c>
      <c r="I13" s="398">
        <v>3000</v>
      </c>
      <c r="J13" s="399"/>
      <c r="K13" s="400"/>
      <c r="L13" s="196"/>
    </row>
    <row r="14" spans="1:15" ht="21.75" customHeight="1">
      <c r="A14" s="5"/>
      <c r="B14" s="5"/>
      <c r="C14" s="386"/>
      <c r="D14" s="284"/>
      <c r="E14" s="5"/>
      <c r="F14" s="177" t="s">
        <v>758</v>
      </c>
      <c r="G14" s="5" t="s">
        <v>757</v>
      </c>
      <c r="H14" s="256">
        <f t="shared" si="0"/>
        <v>50000</v>
      </c>
      <c r="I14" s="314">
        <v>50000</v>
      </c>
      <c r="J14" s="286"/>
      <c r="K14" s="284"/>
      <c r="L14" s="196">
        <v>0</v>
      </c>
    </row>
    <row r="15" spans="1:15" ht="26.25" customHeight="1">
      <c r="A15" s="5"/>
      <c r="B15" s="5"/>
      <c r="C15" s="386"/>
      <c r="D15" s="284"/>
      <c r="E15" s="5"/>
      <c r="F15" s="177" t="s">
        <v>760</v>
      </c>
      <c r="G15" s="5" t="s">
        <v>759</v>
      </c>
      <c r="H15" s="256">
        <f t="shared" si="0"/>
        <v>200</v>
      </c>
      <c r="I15" s="314">
        <v>200</v>
      </c>
      <c r="J15" s="286"/>
      <c r="K15" s="284"/>
      <c r="L15" s="196">
        <v>0</v>
      </c>
    </row>
    <row r="16" spans="1:15" ht="26.25" customHeight="1">
      <c r="A16" s="5"/>
      <c r="B16" s="5"/>
      <c r="C16" s="386"/>
      <c r="D16" s="284"/>
      <c r="E16" s="5"/>
      <c r="F16" s="177" t="s">
        <v>762</v>
      </c>
      <c r="G16" s="5" t="s">
        <v>761</v>
      </c>
      <c r="H16" s="256">
        <f t="shared" si="0"/>
        <v>6800</v>
      </c>
      <c r="I16" s="314">
        <v>6800</v>
      </c>
      <c r="J16" s="286"/>
      <c r="K16" s="284"/>
      <c r="L16" s="196">
        <v>0</v>
      </c>
    </row>
    <row r="17" spans="1:12" ht="31.5" customHeight="1">
      <c r="A17" s="5"/>
      <c r="B17" s="5"/>
      <c r="C17" s="386"/>
      <c r="D17" s="284"/>
      <c r="E17" s="5"/>
      <c r="F17" s="177" t="s">
        <v>764</v>
      </c>
      <c r="G17" s="5" t="s">
        <v>763</v>
      </c>
      <c r="H17" s="256">
        <f t="shared" si="0"/>
        <v>600</v>
      </c>
      <c r="I17" s="314">
        <v>600</v>
      </c>
      <c r="J17" s="286"/>
      <c r="K17" s="284"/>
      <c r="L17" s="196">
        <v>0</v>
      </c>
    </row>
    <row r="18" spans="1:12" ht="33.75" customHeight="1">
      <c r="A18" s="5"/>
      <c r="B18" s="5"/>
      <c r="C18" s="386"/>
      <c r="D18" s="284"/>
      <c r="E18" s="5"/>
      <c r="F18" s="177" t="s">
        <v>766</v>
      </c>
      <c r="G18" s="5" t="s">
        <v>765</v>
      </c>
      <c r="H18" s="256">
        <f t="shared" si="0"/>
        <v>2700</v>
      </c>
      <c r="I18" s="314">
        <v>2700</v>
      </c>
      <c r="J18" s="286"/>
      <c r="K18" s="284"/>
      <c r="L18" s="196">
        <v>0</v>
      </c>
    </row>
    <row r="19" spans="1:12" ht="25.5" customHeight="1">
      <c r="A19" s="5"/>
      <c r="B19" s="5"/>
      <c r="C19" s="386"/>
      <c r="D19" s="284"/>
      <c r="E19" s="5"/>
      <c r="F19" s="177" t="s">
        <v>772</v>
      </c>
      <c r="G19" s="5" t="s">
        <v>771</v>
      </c>
      <c r="H19" s="256">
        <f t="shared" si="0"/>
        <v>1000</v>
      </c>
      <c r="I19" s="314">
        <v>1000</v>
      </c>
      <c r="J19" s="286"/>
      <c r="K19" s="284"/>
      <c r="L19" s="196">
        <v>0</v>
      </c>
    </row>
    <row r="20" spans="1:12" ht="24" customHeight="1">
      <c r="A20" s="5"/>
      <c r="B20" s="5"/>
      <c r="C20" s="386"/>
      <c r="D20" s="284"/>
      <c r="E20" s="5"/>
      <c r="F20" s="177" t="s">
        <v>774</v>
      </c>
      <c r="G20" s="5" t="s">
        <v>773</v>
      </c>
      <c r="H20" s="256">
        <v>2000</v>
      </c>
      <c r="I20" s="314">
        <v>2000</v>
      </c>
      <c r="J20" s="286"/>
      <c r="K20" s="284"/>
      <c r="L20" s="196">
        <v>0</v>
      </c>
    </row>
    <row r="21" spans="1:12" ht="29.25" customHeight="1">
      <c r="A21" s="5"/>
      <c r="B21" s="5"/>
      <c r="C21" s="386"/>
      <c r="D21" s="284"/>
      <c r="E21" s="5"/>
      <c r="F21" s="177" t="s">
        <v>783</v>
      </c>
      <c r="G21" s="5" t="s">
        <v>782</v>
      </c>
      <c r="H21" s="256">
        <f t="shared" si="0"/>
        <v>3400</v>
      </c>
      <c r="I21" s="314">
        <v>3400</v>
      </c>
      <c r="J21" s="286"/>
      <c r="K21" s="284"/>
      <c r="L21" s="196">
        <v>0</v>
      </c>
    </row>
    <row r="22" spans="1:12" s="252" customFormat="1" ht="29.25" customHeight="1">
      <c r="A22" s="254"/>
      <c r="B22" s="254"/>
      <c r="C22" s="254"/>
      <c r="D22" s="253"/>
      <c r="E22" s="254"/>
      <c r="F22" s="177"/>
      <c r="G22" s="254">
        <v>4233</v>
      </c>
      <c r="H22" s="256">
        <f t="shared" si="0"/>
        <v>250</v>
      </c>
      <c r="I22" s="398">
        <v>250</v>
      </c>
      <c r="J22" s="399"/>
      <c r="K22" s="400"/>
      <c r="L22" s="196">
        <v>0</v>
      </c>
    </row>
    <row r="23" spans="1:12" ht="26.25" customHeight="1">
      <c r="A23" s="5"/>
      <c r="B23" s="5"/>
      <c r="C23" s="386"/>
      <c r="D23" s="284"/>
      <c r="E23" s="5"/>
      <c r="F23" s="177" t="s">
        <v>786</v>
      </c>
      <c r="G23" s="5" t="s">
        <v>785</v>
      </c>
      <c r="H23" s="256">
        <f t="shared" si="0"/>
        <v>2100</v>
      </c>
      <c r="I23" s="314">
        <v>2100</v>
      </c>
      <c r="J23" s="286"/>
      <c r="K23" s="284"/>
      <c r="L23" s="196">
        <v>0</v>
      </c>
    </row>
    <row r="24" spans="1:12" ht="23.25" customHeight="1">
      <c r="A24" s="5"/>
      <c r="B24" s="5"/>
      <c r="C24" s="386"/>
      <c r="D24" s="284"/>
      <c r="E24" s="5"/>
      <c r="F24" s="177" t="s">
        <v>792</v>
      </c>
      <c r="G24" s="5" t="s">
        <v>791</v>
      </c>
      <c r="H24" s="256">
        <v>0</v>
      </c>
      <c r="I24" s="314">
        <v>0</v>
      </c>
      <c r="J24" s="286"/>
      <c r="K24" s="284"/>
      <c r="L24" s="196">
        <v>0</v>
      </c>
    </row>
    <row r="25" spans="1:12" ht="27.75" customHeight="1">
      <c r="A25" s="5"/>
      <c r="B25" s="5"/>
      <c r="C25" s="386"/>
      <c r="D25" s="284"/>
      <c r="E25" s="5"/>
      <c r="F25" s="177" t="s">
        <v>794</v>
      </c>
      <c r="G25" s="5" t="s">
        <v>795</v>
      </c>
      <c r="H25" s="256">
        <f t="shared" si="0"/>
        <v>2000</v>
      </c>
      <c r="I25" s="314">
        <v>2000</v>
      </c>
      <c r="J25" s="286"/>
      <c r="K25" s="284"/>
      <c r="L25" s="196">
        <v>0</v>
      </c>
    </row>
    <row r="26" spans="1:12" ht="20.25" customHeight="1">
      <c r="A26" s="5"/>
      <c r="B26" s="5"/>
      <c r="C26" s="386"/>
      <c r="D26" s="284"/>
      <c r="E26" s="5"/>
      <c r="F26" s="177" t="s">
        <v>799</v>
      </c>
      <c r="G26" s="5" t="s">
        <v>798</v>
      </c>
      <c r="H26" s="256">
        <f t="shared" si="0"/>
        <v>2500</v>
      </c>
      <c r="I26" s="314">
        <v>2500</v>
      </c>
      <c r="J26" s="286"/>
      <c r="K26" s="284"/>
      <c r="L26" s="196">
        <v>0</v>
      </c>
    </row>
    <row r="27" spans="1:12" ht="39" customHeight="1">
      <c r="A27" s="5"/>
      <c r="B27" s="5"/>
      <c r="C27" s="386"/>
      <c r="D27" s="284"/>
      <c r="E27" s="5"/>
      <c r="F27" s="177" t="s">
        <v>803</v>
      </c>
      <c r="G27" s="5" t="s">
        <v>802</v>
      </c>
      <c r="H27" s="256">
        <f t="shared" si="0"/>
        <v>18800</v>
      </c>
      <c r="I27" s="314">
        <v>18800</v>
      </c>
      <c r="J27" s="286"/>
      <c r="K27" s="284"/>
      <c r="L27" s="196">
        <v>0</v>
      </c>
    </row>
    <row r="28" spans="1:12" ht="36" customHeight="1">
      <c r="A28" s="5"/>
      <c r="B28" s="5"/>
      <c r="C28" s="386"/>
      <c r="D28" s="284"/>
      <c r="E28" s="5"/>
      <c r="F28" s="177" t="s">
        <v>805</v>
      </c>
      <c r="G28" s="5" t="s">
        <v>804</v>
      </c>
      <c r="H28" s="256">
        <f t="shared" si="0"/>
        <v>11000</v>
      </c>
      <c r="I28" s="314">
        <v>11000</v>
      </c>
      <c r="J28" s="286"/>
      <c r="K28" s="284"/>
      <c r="L28" s="196">
        <v>0</v>
      </c>
    </row>
    <row r="29" spans="1:12" ht="28.5" customHeight="1">
      <c r="A29" s="5"/>
      <c r="B29" s="5"/>
      <c r="C29" s="386"/>
      <c r="D29" s="284"/>
      <c r="E29" s="5"/>
      <c r="F29" s="177" t="s">
        <v>809</v>
      </c>
      <c r="G29" s="5" t="s">
        <v>808</v>
      </c>
      <c r="H29" s="256">
        <f t="shared" si="0"/>
        <v>4000</v>
      </c>
      <c r="I29" s="314">
        <v>4000</v>
      </c>
      <c r="J29" s="286"/>
      <c r="K29" s="284"/>
      <c r="L29" s="196">
        <v>0</v>
      </c>
    </row>
    <row r="30" spans="1:12" ht="16.5" customHeight="1">
      <c r="A30" s="5"/>
      <c r="B30" s="5"/>
      <c r="C30" s="386"/>
      <c r="D30" s="284"/>
      <c r="E30" s="5"/>
      <c r="F30" s="177" t="s">
        <v>815</v>
      </c>
      <c r="G30" s="5" t="s">
        <v>814</v>
      </c>
      <c r="H30" s="256">
        <f t="shared" si="0"/>
        <v>19000</v>
      </c>
      <c r="I30" s="314">
        <v>19000</v>
      </c>
      <c r="J30" s="286"/>
      <c r="K30" s="284"/>
      <c r="L30" s="196">
        <v>0</v>
      </c>
    </row>
    <row r="31" spans="1:12" ht="18.75" customHeight="1">
      <c r="A31" s="5"/>
      <c r="B31" s="5"/>
      <c r="C31" s="386"/>
      <c r="D31" s="284"/>
      <c r="E31" s="5"/>
      <c r="F31" s="177" t="s">
        <v>821</v>
      </c>
      <c r="G31" s="5" t="s">
        <v>820</v>
      </c>
      <c r="H31" s="256">
        <f t="shared" si="0"/>
        <v>4200</v>
      </c>
      <c r="I31" s="314">
        <v>4200</v>
      </c>
      <c r="J31" s="286"/>
      <c r="K31" s="284"/>
      <c r="L31" s="196">
        <v>0</v>
      </c>
    </row>
    <row r="32" spans="1:12" ht="18" customHeight="1">
      <c r="A32" s="5"/>
      <c r="B32" s="5"/>
      <c r="C32" s="386"/>
      <c r="D32" s="284"/>
      <c r="E32" s="5"/>
      <c r="F32" s="177" t="s">
        <v>823</v>
      </c>
      <c r="G32" s="5" t="s">
        <v>824</v>
      </c>
      <c r="H32" s="256">
        <f t="shared" si="0"/>
        <v>9000</v>
      </c>
      <c r="I32" s="314">
        <v>9000</v>
      </c>
      <c r="J32" s="286"/>
      <c r="K32" s="284"/>
      <c r="L32" s="196">
        <v>0</v>
      </c>
    </row>
    <row r="33" spans="1:12" ht="22.5" customHeight="1">
      <c r="A33" s="5"/>
      <c r="B33" s="5"/>
      <c r="C33" s="386"/>
      <c r="D33" s="284"/>
      <c r="E33" s="5"/>
      <c r="F33" s="177" t="s">
        <v>967</v>
      </c>
      <c r="G33" s="5" t="s">
        <v>968</v>
      </c>
      <c r="H33" s="256">
        <f t="shared" si="0"/>
        <v>1000</v>
      </c>
      <c r="I33" s="314">
        <v>1000</v>
      </c>
      <c r="J33" s="286"/>
      <c r="K33" s="284"/>
      <c r="L33" s="196">
        <v>0</v>
      </c>
    </row>
    <row r="34" spans="1:12" s="246" customFormat="1" ht="22.5" customHeight="1">
      <c r="A34" s="249"/>
      <c r="B34" s="249"/>
      <c r="C34" s="250"/>
      <c r="D34" s="247"/>
      <c r="E34" s="249"/>
      <c r="F34" s="229" t="s">
        <v>1213</v>
      </c>
      <c r="G34" s="249">
        <v>5121</v>
      </c>
      <c r="H34" s="248">
        <f>L34</f>
        <v>4200</v>
      </c>
      <c r="I34" s="398">
        <v>0</v>
      </c>
      <c r="J34" s="399"/>
      <c r="K34" s="400"/>
      <c r="L34" s="196">
        <v>4200</v>
      </c>
    </row>
    <row r="35" spans="1:12" ht="19.5" customHeight="1">
      <c r="A35" s="5"/>
      <c r="B35" s="5"/>
      <c r="C35" s="396"/>
      <c r="D35" s="397"/>
      <c r="E35" s="5"/>
      <c r="F35" s="177" t="s">
        <v>1200</v>
      </c>
      <c r="G35" s="5">
        <v>5122</v>
      </c>
      <c r="H35" s="13">
        <f>L35</f>
        <v>9913.6</v>
      </c>
      <c r="I35" s="398">
        <v>0</v>
      </c>
      <c r="J35" s="399"/>
      <c r="K35" s="400"/>
      <c r="L35" s="196">
        <v>9913.6</v>
      </c>
    </row>
    <row r="36" spans="1:12" ht="37.5" customHeight="1">
      <c r="A36" s="5" t="s">
        <v>301</v>
      </c>
      <c r="B36" s="5" t="s">
        <v>11</v>
      </c>
      <c r="C36" s="386" t="s">
        <v>11</v>
      </c>
      <c r="D36" s="284"/>
      <c r="E36" s="5" t="s">
        <v>12</v>
      </c>
      <c r="F36" s="177" t="s">
        <v>302</v>
      </c>
      <c r="G36" s="5"/>
      <c r="H36" s="13">
        <v>0</v>
      </c>
      <c r="I36" s="314">
        <v>0</v>
      </c>
      <c r="J36" s="286"/>
      <c r="K36" s="284"/>
      <c r="L36" s="196">
        <v>0</v>
      </c>
    </row>
    <row r="37" spans="1:12" ht="32.25" customHeight="1">
      <c r="A37" s="5" t="s">
        <v>303</v>
      </c>
      <c r="B37" s="5" t="s">
        <v>11</v>
      </c>
      <c r="C37" s="386" t="s">
        <v>11</v>
      </c>
      <c r="D37" s="284"/>
      <c r="E37" s="5" t="s">
        <v>13</v>
      </c>
      <c r="F37" s="177" t="s">
        <v>304</v>
      </c>
      <c r="G37" s="5"/>
      <c r="H37" s="13">
        <v>0</v>
      </c>
      <c r="I37" s="314">
        <v>0</v>
      </c>
      <c r="J37" s="286"/>
      <c r="K37" s="284"/>
      <c r="L37" s="196">
        <v>0</v>
      </c>
    </row>
    <row r="38" spans="1:12" ht="34.5" customHeight="1">
      <c r="A38" s="5" t="s">
        <v>305</v>
      </c>
      <c r="B38" s="5" t="s">
        <v>11</v>
      </c>
      <c r="C38" s="386" t="s">
        <v>12</v>
      </c>
      <c r="D38" s="284"/>
      <c r="E38" s="5" t="s">
        <v>295</v>
      </c>
      <c r="F38" s="177" t="s">
        <v>306</v>
      </c>
      <c r="G38" s="5"/>
      <c r="H38" s="13">
        <v>0</v>
      </c>
      <c r="I38" s="314">
        <v>0</v>
      </c>
      <c r="J38" s="286"/>
      <c r="K38" s="284"/>
      <c r="L38" s="196">
        <v>0</v>
      </c>
    </row>
    <row r="39" spans="1:12" ht="42" customHeight="1">
      <c r="A39" s="5" t="s">
        <v>307</v>
      </c>
      <c r="B39" s="5" t="s">
        <v>11</v>
      </c>
      <c r="C39" s="386" t="s">
        <v>12</v>
      </c>
      <c r="D39" s="284"/>
      <c r="E39" s="5" t="s">
        <v>11</v>
      </c>
      <c r="F39" s="177" t="s">
        <v>308</v>
      </c>
      <c r="G39" s="5"/>
      <c r="H39" s="13">
        <v>0</v>
      </c>
      <c r="I39" s="314">
        <v>0</v>
      </c>
      <c r="J39" s="286"/>
      <c r="K39" s="284"/>
      <c r="L39" s="196">
        <v>0</v>
      </c>
    </row>
    <row r="40" spans="1:12" ht="66.75" customHeight="1">
      <c r="A40" s="5" t="s">
        <v>309</v>
      </c>
      <c r="B40" s="5" t="s">
        <v>11</v>
      </c>
      <c r="C40" s="386" t="s">
        <v>12</v>
      </c>
      <c r="D40" s="284"/>
      <c r="E40" s="5" t="s">
        <v>12</v>
      </c>
      <c r="F40" s="177" t="s">
        <v>310</v>
      </c>
      <c r="G40" s="5"/>
      <c r="H40" s="13">
        <v>0</v>
      </c>
      <c r="I40" s="314">
        <v>0</v>
      </c>
      <c r="J40" s="286"/>
      <c r="K40" s="284"/>
      <c r="L40" s="196">
        <v>0</v>
      </c>
    </row>
    <row r="41" spans="1:12" ht="41.25" customHeight="1">
      <c r="A41" s="5" t="s">
        <v>311</v>
      </c>
      <c r="B41" s="5" t="s">
        <v>11</v>
      </c>
      <c r="C41" s="386" t="s">
        <v>13</v>
      </c>
      <c r="D41" s="284"/>
      <c r="E41" s="5" t="s">
        <v>295</v>
      </c>
      <c r="F41" s="177" t="s">
        <v>312</v>
      </c>
      <c r="G41" s="5"/>
      <c r="H41" s="13">
        <v>0</v>
      </c>
      <c r="I41" s="314">
        <v>0</v>
      </c>
      <c r="J41" s="286"/>
      <c r="K41" s="284"/>
      <c r="L41" s="196">
        <v>0</v>
      </c>
    </row>
    <row r="42" spans="1:12" ht="43.5" customHeight="1">
      <c r="A42" s="5" t="s">
        <v>313</v>
      </c>
      <c r="B42" s="5" t="s">
        <v>11</v>
      </c>
      <c r="C42" s="386" t="s">
        <v>13</v>
      </c>
      <c r="D42" s="284"/>
      <c r="E42" s="5" t="s">
        <v>11</v>
      </c>
      <c r="F42" s="177" t="s">
        <v>314</v>
      </c>
      <c r="G42" s="5"/>
      <c r="H42" s="13">
        <v>0</v>
      </c>
      <c r="I42" s="314">
        <v>0</v>
      </c>
      <c r="J42" s="286"/>
      <c r="K42" s="284"/>
      <c r="L42" s="196">
        <v>0</v>
      </c>
    </row>
    <row r="43" spans="1:12" ht="31.5" customHeight="1">
      <c r="A43" s="5" t="s">
        <v>315</v>
      </c>
      <c r="B43" s="5" t="s">
        <v>11</v>
      </c>
      <c r="C43" s="386" t="s">
        <v>13</v>
      </c>
      <c r="D43" s="284"/>
      <c r="E43" s="5" t="s">
        <v>12</v>
      </c>
      <c r="F43" s="177" t="s">
        <v>316</v>
      </c>
      <c r="G43" s="5"/>
      <c r="H43" s="13">
        <v>0</v>
      </c>
      <c r="I43" s="314">
        <v>0</v>
      </c>
      <c r="J43" s="286"/>
      <c r="K43" s="284"/>
      <c r="L43" s="196">
        <v>0</v>
      </c>
    </row>
    <row r="44" spans="1:12" ht="32.25" customHeight="1">
      <c r="A44" s="5" t="s">
        <v>317</v>
      </c>
      <c r="B44" s="5" t="s">
        <v>11</v>
      </c>
      <c r="C44" s="386" t="s">
        <v>13</v>
      </c>
      <c r="D44" s="284"/>
      <c r="E44" s="5" t="s">
        <v>13</v>
      </c>
      <c r="F44" s="177" t="s">
        <v>318</v>
      </c>
      <c r="G44" s="5"/>
      <c r="H44" s="13">
        <v>0</v>
      </c>
      <c r="I44" s="314">
        <v>0</v>
      </c>
      <c r="J44" s="286"/>
      <c r="K44" s="284"/>
      <c r="L44" s="196">
        <v>0</v>
      </c>
    </row>
    <row r="45" spans="1:12" ht="30.75" customHeight="1">
      <c r="A45" s="5" t="s">
        <v>319</v>
      </c>
      <c r="B45" s="5" t="s">
        <v>11</v>
      </c>
      <c r="C45" s="386" t="s">
        <v>14</v>
      </c>
      <c r="D45" s="284"/>
      <c r="E45" s="5" t="s">
        <v>295</v>
      </c>
      <c r="F45" s="177" t="s">
        <v>320</v>
      </c>
      <c r="G45" s="5"/>
      <c r="H45" s="13">
        <v>0</v>
      </c>
      <c r="I45" s="314">
        <v>0</v>
      </c>
      <c r="J45" s="286"/>
      <c r="K45" s="284"/>
      <c r="L45" s="196">
        <v>0</v>
      </c>
    </row>
    <row r="46" spans="1:12" ht="36" customHeight="1">
      <c r="A46" s="5" t="s">
        <v>321</v>
      </c>
      <c r="B46" s="5" t="s">
        <v>11</v>
      </c>
      <c r="C46" s="386" t="s">
        <v>14</v>
      </c>
      <c r="D46" s="284"/>
      <c r="E46" s="5" t="s">
        <v>11</v>
      </c>
      <c r="F46" s="177" t="s">
        <v>322</v>
      </c>
      <c r="G46" s="5"/>
      <c r="H46" s="13">
        <v>0</v>
      </c>
      <c r="I46" s="314">
        <v>0</v>
      </c>
      <c r="J46" s="286"/>
      <c r="K46" s="284"/>
      <c r="L46" s="196">
        <v>0</v>
      </c>
    </row>
    <row r="47" spans="1:12" ht="57" customHeight="1">
      <c r="A47" s="5" t="s">
        <v>323</v>
      </c>
      <c r="B47" s="5" t="s">
        <v>11</v>
      </c>
      <c r="C47" s="386" t="s">
        <v>15</v>
      </c>
      <c r="D47" s="284"/>
      <c r="E47" s="5" t="s">
        <v>295</v>
      </c>
      <c r="F47" s="177" t="s">
        <v>324</v>
      </c>
      <c r="G47" s="5"/>
      <c r="H47" s="13">
        <v>0</v>
      </c>
      <c r="I47" s="314">
        <v>0</v>
      </c>
      <c r="J47" s="286"/>
      <c r="K47" s="284"/>
      <c r="L47" s="196">
        <v>0</v>
      </c>
    </row>
    <row r="48" spans="1:12" ht="48" customHeight="1">
      <c r="A48" s="5" t="s">
        <v>325</v>
      </c>
      <c r="B48" s="5" t="s">
        <v>11</v>
      </c>
      <c r="C48" s="386" t="s">
        <v>15</v>
      </c>
      <c r="D48" s="284"/>
      <c r="E48" s="5" t="s">
        <v>11</v>
      </c>
      <c r="F48" s="177" t="s">
        <v>326</v>
      </c>
      <c r="G48" s="5"/>
      <c r="H48" s="13">
        <v>0</v>
      </c>
      <c r="I48" s="314">
        <v>0</v>
      </c>
      <c r="J48" s="286"/>
      <c r="K48" s="284"/>
      <c r="L48" s="196">
        <v>0</v>
      </c>
    </row>
    <row r="49" spans="1:12" ht="47.25" customHeight="1">
      <c r="A49" s="5" t="s">
        <v>327</v>
      </c>
      <c r="B49" s="5" t="s">
        <v>11</v>
      </c>
      <c r="C49" s="386" t="s">
        <v>16</v>
      </c>
      <c r="D49" s="284"/>
      <c r="E49" s="5" t="s">
        <v>295</v>
      </c>
      <c r="F49" s="177" t="s">
        <v>328</v>
      </c>
      <c r="G49" s="10"/>
      <c r="H49" s="14">
        <f>I49+L49</f>
        <v>93860</v>
      </c>
      <c r="I49" s="316">
        <f>I50</f>
        <v>64700</v>
      </c>
      <c r="J49" s="317"/>
      <c r="K49" s="318"/>
      <c r="L49" s="211">
        <f>L50</f>
        <v>29160</v>
      </c>
    </row>
    <row r="50" spans="1:12" ht="48" customHeight="1">
      <c r="A50" s="5" t="s">
        <v>329</v>
      </c>
      <c r="B50" s="5" t="s">
        <v>11</v>
      </c>
      <c r="C50" s="386" t="s">
        <v>16</v>
      </c>
      <c r="D50" s="284"/>
      <c r="E50" s="5" t="s">
        <v>11</v>
      </c>
      <c r="F50" s="177" t="s">
        <v>330</v>
      </c>
      <c r="G50" s="5"/>
      <c r="H50" s="14">
        <f>I50+L50</f>
        <v>93860</v>
      </c>
      <c r="I50" s="316">
        <f>I51+I52+I53+I54+I55+I56+I57+I58+I59+I60+I61+I62+I63+I64+I65+I66+I67+K68</f>
        <v>64700</v>
      </c>
      <c r="J50" s="317"/>
      <c r="K50" s="318"/>
      <c r="L50" s="211">
        <f>L51+L52+L53+L54+L58+L60+L61+L62+L63+L64+L65+L66+L67+L68+L69</f>
        <v>29160</v>
      </c>
    </row>
    <row r="51" spans="1:12" ht="33.75" customHeight="1">
      <c r="A51" s="5"/>
      <c r="B51" s="5"/>
      <c r="C51" s="396"/>
      <c r="D51" s="397"/>
      <c r="E51" s="5"/>
      <c r="F51" s="177" t="s">
        <v>737</v>
      </c>
      <c r="G51" s="5" t="s">
        <v>736</v>
      </c>
      <c r="H51" s="13">
        <v>0</v>
      </c>
      <c r="I51" s="401">
        <v>0</v>
      </c>
      <c r="J51" s="402"/>
      <c r="K51" s="403"/>
      <c r="L51" s="196">
        <v>0</v>
      </c>
    </row>
    <row r="52" spans="1:12" ht="21" customHeight="1">
      <c r="A52" s="5"/>
      <c r="B52" s="5"/>
      <c r="C52" s="386"/>
      <c r="D52" s="284"/>
      <c r="E52" s="5"/>
      <c r="F52" s="177" t="s">
        <v>760</v>
      </c>
      <c r="G52" s="5" t="s">
        <v>759</v>
      </c>
      <c r="H52" s="13">
        <v>1500</v>
      </c>
      <c r="I52" s="314">
        <v>1500</v>
      </c>
      <c r="J52" s="286"/>
      <c r="K52" s="284"/>
      <c r="L52" s="196">
        <v>0</v>
      </c>
    </row>
    <row r="53" spans="1:12" ht="21" customHeight="1">
      <c r="A53" s="5"/>
      <c r="B53" s="5"/>
      <c r="C53" s="386"/>
      <c r="D53" s="284"/>
      <c r="E53" s="5"/>
      <c r="F53" s="177" t="s">
        <v>764</v>
      </c>
      <c r="G53" s="5" t="s">
        <v>763</v>
      </c>
      <c r="H53" s="13">
        <v>0</v>
      </c>
      <c r="I53" s="314">
        <v>0</v>
      </c>
      <c r="J53" s="286"/>
      <c r="K53" s="284"/>
      <c r="L53" s="196">
        <v>0</v>
      </c>
    </row>
    <row r="54" spans="1:12" ht="32.25" customHeight="1">
      <c r="A54" s="5"/>
      <c r="B54" s="5"/>
      <c r="C54" s="386"/>
      <c r="D54" s="284"/>
      <c r="E54" s="5"/>
      <c r="F54" s="177" t="s">
        <v>766</v>
      </c>
      <c r="G54" s="5" t="s">
        <v>765</v>
      </c>
      <c r="H54" s="13">
        <v>0</v>
      </c>
      <c r="I54" s="314">
        <v>0</v>
      </c>
      <c r="J54" s="286"/>
      <c r="K54" s="284"/>
      <c r="L54" s="196">
        <v>0</v>
      </c>
    </row>
    <row r="55" spans="1:12" ht="19.5" customHeight="1">
      <c r="A55" s="5"/>
      <c r="B55" s="5"/>
      <c r="C55" s="386"/>
      <c r="D55" s="284"/>
      <c r="E55" s="5"/>
      <c r="F55" s="177" t="s">
        <v>788</v>
      </c>
      <c r="G55" s="5" t="s">
        <v>787</v>
      </c>
      <c r="H55" s="13">
        <v>900</v>
      </c>
      <c r="I55" s="314">
        <v>900</v>
      </c>
      <c r="J55" s="286"/>
      <c r="K55" s="284"/>
      <c r="L55" s="196">
        <v>0</v>
      </c>
    </row>
    <row r="56" spans="1:12" ht="35.25" customHeight="1">
      <c r="A56" s="5"/>
      <c r="B56" s="5"/>
      <c r="C56" s="386"/>
      <c r="D56" s="284"/>
      <c r="E56" s="5"/>
      <c r="F56" s="177" t="s">
        <v>794</v>
      </c>
      <c r="G56" s="5" t="s">
        <v>795</v>
      </c>
      <c r="H56" s="13">
        <v>27700</v>
      </c>
      <c r="I56" s="314">
        <v>27700</v>
      </c>
      <c r="J56" s="286"/>
      <c r="K56" s="284"/>
      <c r="L56" s="196">
        <v>0</v>
      </c>
    </row>
    <row r="57" spans="1:12" ht="19.5" customHeight="1">
      <c r="A57" s="5"/>
      <c r="B57" s="5"/>
      <c r="C57" s="386"/>
      <c r="D57" s="284"/>
      <c r="E57" s="5"/>
      <c r="F57" s="177" t="s">
        <v>799</v>
      </c>
      <c r="G57" s="5" t="s">
        <v>798</v>
      </c>
      <c r="H57" s="13">
        <v>6000</v>
      </c>
      <c r="I57" s="314">
        <v>8000</v>
      </c>
      <c r="J57" s="286"/>
      <c r="K57" s="284"/>
      <c r="L57" s="196">
        <v>0</v>
      </c>
    </row>
    <row r="58" spans="1:12" ht="42.75" customHeight="1">
      <c r="A58" s="5"/>
      <c r="B58" s="5"/>
      <c r="C58" s="386"/>
      <c r="D58" s="284"/>
      <c r="E58" s="5"/>
      <c r="F58" s="177" t="s">
        <v>803</v>
      </c>
      <c r="G58" s="5" t="s">
        <v>802</v>
      </c>
      <c r="H58" s="13">
        <v>4000</v>
      </c>
      <c r="I58" s="314">
        <v>4000</v>
      </c>
      <c r="J58" s="286"/>
      <c r="K58" s="284"/>
      <c r="L58" s="196">
        <v>0</v>
      </c>
    </row>
    <row r="59" spans="1:12" ht="39" customHeight="1">
      <c r="A59" s="5"/>
      <c r="B59" s="5"/>
      <c r="C59" s="386"/>
      <c r="D59" s="284"/>
      <c r="E59" s="5"/>
      <c r="F59" s="177" t="s">
        <v>805</v>
      </c>
      <c r="G59" s="5" t="s">
        <v>804</v>
      </c>
      <c r="H59" s="13">
        <v>500</v>
      </c>
      <c r="I59" s="314">
        <v>500</v>
      </c>
      <c r="J59" s="286"/>
      <c r="K59" s="284"/>
      <c r="L59" s="196">
        <v>0</v>
      </c>
    </row>
    <row r="60" spans="1:12" ht="27" customHeight="1">
      <c r="A60" s="5"/>
      <c r="B60" s="5"/>
      <c r="C60" s="386"/>
      <c r="D60" s="284"/>
      <c r="E60" s="5"/>
      <c r="F60" s="177" t="s">
        <v>809</v>
      </c>
      <c r="G60" s="5" t="s">
        <v>808</v>
      </c>
      <c r="H60" s="13">
        <v>4000</v>
      </c>
      <c r="I60" s="314">
        <v>4000</v>
      </c>
      <c r="J60" s="286"/>
      <c r="K60" s="284"/>
      <c r="L60" s="196">
        <v>0</v>
      </c>
    </row>
    <row r="61" spans="1:12" ht="25.5" customHeight="1">
      <c r="A61" s="5"/>
      <c r="B61" s="5"/>
      <c r="C61" s="386"/>
      <c r="D61" s="284"/>
      <c r="E61" s="5"/>
      <c r="F61" s="177" t="s">
        <v>815</v>
      </c>
      <c r="G61" s="5" t="s">
        <v>814</v>
      </c>
      <c r="H61" s="13">
        <v>0</v>
      </c>
      <c r="I61" s="314">
        <v>0</v>
      </c>
      <c r="J61" s="286"/>
      <c r="K61" s="284"/>
      <c r="L61" s="196">
        <v>0</v>
      </c>
    </row>
    <row r="62" spans="1:12" ht="25.5" customHeight="1">
      <c r="A62" s="5"/>
      <c r="B62" s="5"/>
      <c r="C62" s="386"/>
      <c r="D62" s="284"/>
      <c r="E62" s="5"/>
      <c r="F62" s="177" t="s">
        <v>821</v>
      </c>
      <c r="G62" s="5" t="s">
        <v>820</v>
      </c>
      <c r="H62" s="13">
        <v>0</v>
      </c>
      <c r="I62" s="314">
        <v>0</v>
      </c>
      <c r="J62" s="286"/>
      <c r="K62" s="284"/>
      <c r="L62" s="196">
        <v>0</v>
      </c>
    </row>
    <row r="63" spans="1:12" ht="25.5" customHeight="1">
      <c r="A63" s="5"/>
      <c r="B63" s="5"/>
      <c r="C63" s="386"/>
      <c r="D63" s="284"/>
      <c r="E63" s="5"/>
      <c r="F63" s="177" t="s">
        <v>823</v>
      </c>
      <c r="G63" s="5" t="s">
        <v>824</v>
      </c>
      <c r="H63" s="13">
        <v>3600</v>
      </c>
      <c r="I63" s="314">
        <v>3600</v>
      </c>
      <c r="J63" s="286"/>
      <c r="K63" s="284"/>
      <c r="L63" s="196">
        <v>0</v>
      </c>
    </row>
    <row r="64" spans="1:12" ht="46.5" customHeight="1">
      <c r="A64" s="5"/>
      <c r="B64" s="5"/>
      <c r="C64" s="386"/>
      <c r="D64" s="284"/>
      <c r="E64" s="5"/>
      <c r="F64" s="177" t="s">
        <v>885</v>
      </c>
      <c r="G64" s="5" t="s">
        <v>886</v>
      </c>
      <c r="H64" s="13">
        <v>12500</v>
      </c>
      <c r="I64" s="412">
        <v>12500</v>
      </c>
      <c r="J64" s="286"/>
      <c r="K64" s="284"/>
      <c r="L64" s="196">
        <v>0</v>
      </c>
    </row>
    <row r="65" spans="1:12" ht="48.75" customHeight="1">
      <c r="A65" s="5"/>
      <c r="B65" s="5"/>
      <c r="C65" s="396"/>
      <c r="D65" s="397"/>
      <c r="E65" s="5"/>
      <c r="F65" s="177" t="str">
        <f>[1]hatvac3Fixed!$C$83</f>
        <v>- Ընթացիկ դրամաշնորհներ պետական և համայնքների ոչ առևտրային կազմակերպություններին</v>
      </c>
      <c r="G65" s="5">
        <v>4657</v>
      </c>
      <c r="H65" s="13">
        <v>0</v>
      </c>
      <c r="I65" s="383">
        <v>0</v>
      </c>
      <c r="J65" s="384"/>
      <c r="K65" s="385"/>
      <c r="L65" s="196">
        <v>0</v>
      </c>
    </row>
    <row r="66" spans="1:12" ht="45.75" customHeight="1">
      <c r="A66" s="5"/>
      <c r="B66" s="5"/>
      <c r="C66" s="179"/>
      <c r="D66" s="180"/>
      <c r="E66" s="5"/>
      <c r="F66" s="177" t="s">
        <v>956</v>
      </c>
      <c r="G66" s="5">
        <v>4819</v>
      </c>
      <c r="H66" s="13">
        <v>0</v>
      </c>
      <c r="I66" s="383">
        <v>0</v>
      </c>
      <c r="J66" s="384"/>
      <c r="K66" s="385"/>
      <c r="L66" s="196">
        <v>0</v>
      </c>
    </row>
    <row r="67" spans="1:12" ht="27.75" customHeight="1">
      <c r="A67" s="5"/>
      <c r="B67" s="5"/>
      <c r="C67" s="386"/>
      <c r="D67" s="284"/>
      <c r="E67" s="5"/>
      <c r="F67" s="177" t="s">
        <v>967</v>
      </c>
      <c r="G67" s="5" t="s">
        <v>968</v>
      </c>
      <c r="H67" s="13">
        <v>2000</v>
      </c>
      <c r="I67" s="412">
        <v>2000</v>
      </c>
      <c r="J67" s="286"/>
      <c r="K67" s="284"/>
      <c r="L67" s="196">
        <v>0</v>
      </c>
    </row>
    <row r="68" spans="1:12" ht="28.5" customHeight="1">
      <c r="A68" s="5"/>
      <c r="B68" s="5"/>
      <c r="C68" s="179"/>
      <c r="D68" s="181"/>
      <c r="E68" s="5"/>
      <c r="F68" s="229" t="s">
        <v>1200</v>
      </c>
      <c r="G68" s="5">
        <v>5122</v>
      </c>
      <c r="H68" s="13">
        <v>300</v>
      </c>
      <c r="I68" s="383">
        <v>0</v>
      </c>
      <c r="J68" s="384"/>
      <c r="K68" s="385"/>
      <c r="L68" s="196">
        <v>300</v>
      </c>
    </row>
    <row r="69" spans="1:12" ht="29.25" customHeight="1">
      <c r="A69" s="5"/>
      <c r="B69" s="5"/>
      <c r="C69" s="396"/>
      <c r="D69" s="397"/>
      <c r="E69" s="5"/>
      <c r="F69" s="177" t="s">
        <v>1201</v>
      </c>
      <c r="G69" s="5">
        <v>5134</v>
      </c>
      <c r="H69" s="13">
        <v>28860</v>
      </c>
      <c r="I69" s="383">
        <v>0</v>
      </c>
      <c r="J69" s="384"/>
      <c r="K69" s="385"/>
      <c r="L69" s="196">
        <v>28860</v>
      </c>
    </row>
    <row r="70" spans="1:12" ht="39.75" customHeight="1">
      <c r="A70" s="5" t="s">
        <v>331</v>
      </c>
      <c r="B70" s="5" t="s">
        <v>11</v>
      </c>
      <c r="C70" s="386" t="s">
        <v>288</v>
      </c>
      <c r="D70" s="284"/>
      <c r="E70" s="5" t="s">
        <v>295</v>
      </c>
      <c r="F70" s="177" t="s">
        <v>332</v>
      </c>
      <c r="G70" s="5"/>
      <c r="H70" s="13">
        <v>0</v>
      </c>
      <c r="I70" s="412">
        <f>I71</f>
        <v>0</v>
      </c>
      <c r="J70" s="286"/>
      <c r="K70" s="284"/>
      <c r="L70" s="196">
        <f>L71</f>
        <v>0</v>
      </c>
    </row>
    <row r="71" spans="1:12" ht="33" customHeight="1">
      <c r="A71" s="5" t="s">
        <v>333</v>
      </c>
      <c r="B71" s="5" t="s">
        <v>11</v>
      </c>
      <c r="C71" s="386" t="s">
        <v>288</v>
      </c>
      <c r="D71" s="284"/>
      <c r="E71" s="5" t="s">
        <v>11</v>
      </c>
      <c r="F71" s="177" t="s">
        <v>334</v>
      </c>
      <c r="G71" s="5"/>
      <c r="H71" s="13">
        <v>0</v>
      </c>
      <c r="I71" s="412">
        <v>0</v>
      </c>
      <c r="J71" s="286"/>
      <c r="K71" s="284"/>
      <c r="L71" s="196">
        <v>0</v>
      </c>
    </row>
    <row r="72" spans="1:12" ht="57.75" customHeight="1">
      <c r="A72" s="5" t="s">
        <v>335</v>
      </c>
      <c r="B72" s="5" t="s">
        <v>11</v>
      </c>
      <c r="C72" s="386" t="s">
        <v>289</v>
      </c>
      <c r="D72" s="284"/>
      <c r="E72" s="5" t="s">
        <v>295</v>
      </c>
      <c r="F72" s="177" t="s">
        <v>336</v>
      </c>
      <c r="G72" s="5"/>
      <c r="H72" s="13">
        <f>H73</f>
        <v>0</v>
      </c>
      <c r="I72" s="314">
        <f>I73</f>
        <v>0</v>
      </c>
      <c r="J72" s="286"/>
      <c r="K72" s="284"/>
      <c r="L72" s="196">
        <f>L73</f>
        <v>0</v>
      </c>
    </row>
    <row r="73" spans="1:12" ht="62.25" customHeight="1">
      <c r="A73" s="5" t="s">
        <v>337</v>
      </c>
      <c r="B73" s="5" t="s">
        <v>11</v>
      </c>
      <c r="C73" s="386" t="s">
        <v>289</v>
      </c>
      <c r="D73" s="284"/>
      <c r="E73" s="5" t="s">
        <v>11</v>
      </c>
      <c r="F73" s="177" t="s">
        <v>336</v>
      </c>
      <c r="G73" s="5"/>
      <c r="H73" s="13">
        <v>0</v>
      </c>
      <c r="I73" s="314">
        <v>0</v>
      </c>
      <c r="J73" s="286"/>
      <c r="K73" s="284"/>
      <c r="L73" s="196">
        <v>0</v>
      </c>
    </row>
    <row r="74" spans="1:12" ht="36" customHeight="1">
      <c r="A74" s="5" t="s">
        <v>338</v>
      </c>
      <c r="B74" s="5" t="s">
        <v>11</v>
      </c>
      <c r="C74" s="386" t="s">
        <v>289</v>
      </c>
      <c r="D74" s="284"/>
      <c r="E74" s="5" t="s">
        <v>11</v>
      </c>
      <c r="F74" s="177" t="s">
        <v>339</v>
      </c>
      <c r="G74" s="5"/>
      <c r="H74" s="13">
        <v>0</v>
      </c>
      <c r="I74" s="314">
        <v>0</v>
      </c>
      <c r="J74" s="286"/>
      <c r="K74" s="284"/>
      <c r="L74" s="196">
        <v>0</v>
      </c>
    </row>
    <row r="75" spans="1:12" ht="32.25" customHeight="1">
      <c r="A75" s="5" t="s">
        <v>340</v>
      </c>
      <c r="B75" s="5" t="s">
        <v>11</v>
      </c>
      <c r="C75" s="386" t="s">
        <v>289</v>
      </c>
      <c r="D75" s="284"/>
      <c r="E75" s="5" t="s">
        <v>11</v>
      </c>
      <c r="F75" s="177" t="s">
        <v>341</v>
      </c>
      <c r="G75" s="5"/>
      <c r="H75" s="13">
        <v>0</v>
      </c>
      <c r="I75" s="314">
        <v>0</v>
      </c>
      <c r="J75" s="286"/>
      <c r="K75" s="284"/>
      <c r="L75" s="196">
        <v>0</v>
      </c>
    </row>
    <row r="76" spans="1:12" ht="28.5" customHeight="1">
      <c r="A76" s="5" t="s">
        <v>342</v>
      </c>
      <c r="B76" s="5" t="s">
        <v>11</v>
      </c>
      <c r="C76" s="386" t="s">
        <v>289</v>
      </c>
      <c r="D76" s="284"/>
      <c r="E76" s="5" t="s">
        <v>11</v>
      </c>
      <c r="F76" s="177" t="s">
        <v>343</v>
      </c>
      <c r="G76" s="5"/>
      <c r="H76" s="13">
        <v>0</v>
      </c>
      <c r="I76" s="314">
        <v>0</v>
      </c>
      <c r="J76" s="286"/>
      <c r="K76" s="284"/>
      <c r="L76" s="196">
        <v>0</v>
      </c>
    </row>
    <row r="77" spans="1:12" ht="60">
      <c r="A77" s="10" t="s">
        <v>345</v>
      </c>
      <c r="B77" s="10" t="s">
        <v>12</v>
      </c>
      <c r="C77" s="387" t="s">
        <v>295</v>
      </c>
      <c r="D77" s="318"/>
      <c r="E77" s="10" t="s">
        <v>295</v>
      </c>
      <c r="F77" s="178" t="s">
        <v>346</v>
      </c>
      <c r="G77" s="10"/>
      <c r="H77" s="14">
        <f>L77+I77</f>
        <v>2790</v>
      </c>
      <c r="I77" s="316">
        <f>I78+I79+I81</f>
        <v>1000</v>
      </c>
      <c r="J77" s="317"/>
      <c r="K77" s="318"/>
      <c r="L77" s="211">
        <f>L78+L80+L84+L86+L88+L83</f>
        <v>1790</v>
      </c>
    </row>
    <row r="78" spans="1:12" ht="59.25" customHeight="1">
      <c r="A78" s="5" t="s">
        <v>347</v>
      </c>
      <c r="B78" s="5" t="s">
        <v>12</v>
      </c>
      <c r="C78" s="386" t="s">
        <v>11</v>
      </c>
      <c r="D78" s="284"/>
      <c r="E78" s="5" t="s">
        <v>295</v>
      </c>
      <c r="F78" s="177" t="s">
        <v>348</v>
      </c>
      <c r="G78" s="5"/>
      <c r="H78" s="13">
        <v>0</v>
      </c>
      <c r="I78" s="314">
        <v>0</v>
      </c>
      <c r="J78" s="286"/>
      <c r="K78" s="284"/>
      <c r="L78" s="196">
        <v>0</v>
      </c>
    </row>
    <row r="79" spans="1:12" ht="27" customHeight="1">
      <c r="A79" s="5" t="s">
        <v>349</v>
      </c>
      <c r="B79" s="5" t="s">
        <v>12</v>
      </c>
      <c r="C79" s="386" t="s">
        <v>11</v>
      </c>
      <c r="D79" s="284"/>
      <c r="E79" s="5" t="s">
        <v>11</v>
      </c>
      <c r="F79" s="177" t="s">
        <v>350</v>
      </c>
      <c r="G79" s="5"/>
      <c r="H79" s="13">
        <v>0</v>
      </c>
      <c r="I79" s="314">
        <v>0</v>
      </c>
      <c r="J79" s="286"/>
      <c r="K79" s="284"/>
      <c r="L79" s="196">
        <v>0</v>
      </c>
    </row>
    <row r="80" spans="1:12" ht="25.5" customHeight="1">
      <c r="A80" s="5" t="s">
        <v>351</v>
      </c>
      <c r="B80" s="5" t="s">
        <v>12</v>
      </c>
      <c r="C80" s="386" t="s">
        <v>12</v>
      </c>
      <c r="D80" s="284"/>
      <c r="E80" s="5" t="s">
        <v>295</v>
      </c>
      <c r="F80" s="177" t="s">
        <v>352</v>
      </c>
      <c r="G80" s="5"/>
      <c r="H80" s="13">
        <f>H81</f>
        <v>2790</v>
      </c>
      <c r="I80" s="314">
        <f>I81</f>
        <v>1000</v>
      </c>
      <c r="J80" s="286"/>
      <c r="K80" s="284"/>
      <c r="L80" s="196">
        <v>0</v>
      </c>
    </row>
    <row r="81" spans="1:12" ht="41.25" customHeight="1">
      <c r="A81" s="5" t="s">
        <v>353</v>
      </c>
      <c r="B81" s="10" t="s">
        <v>12</v>
      </c>
      <c r="C81" s="387" t="s">
        <v>12</v>
      </c>
      <c r="D81" s="318"/>
      <c r="E81" s="10" t="s">
        <v>11</v>
      </c>
      <c r="F81" s="178" t="s">
        <v>1202</v>
      </c>
      <c r="G81" s="10"/>
      <c r="H81" s="14">
        <f>H82+H83</f>
        <v>2790</v>
      </c>
      <c r="I81" s="316">
        <f>I82</f>
        <v>1000</v>
      </c>
      <c r="J81" s="317"/>
      <c r="K81" s="318"/>
      <c r="L81" s="211">
        <f>L82+L83</f>
        <v>1790</v>
      </c>
    </row>
    <row r="82" spans="1:12" ht="36.75" customHeight="1">
      <c r="A82" s="5"/>
      <c r="B82" s="5"/>
      <c r="C82" s="396"/>
      <c r="D82" s="397"/>
      <c r="E82" s="5"/>
      <c r="F82" s="177" t="s">
        <v>794</v>
      </c>
      <c r="G82" s="5">
        <v>4239</v>
      </c>
      <c r="H82" s="13">
        <v>1000</v>
      </c>
      <c r="I82" s="383">
        <v>1000</v>
      </c>
      <c r="J82" s="384"/>
      <c r="K82" s="385"/>
      <c r="L82" s="196">
        <v>0</v>
      </c>
    </row>
    <row r="83" spans="1:12" ht="35.25" customHeight="1">
      <c r="A83" s="5"/>
      <c r="B83" s="5"/>
      <c r="C83" s="179"/>
      <c r="D83" s="180"/>
      <c r="E83" s="5"/>
      <c r="F83" s="177" t="s">
        <v>1200</v>
      </c>
      <c r="G83" s="5">
        <v>5122</v>
      </c>
      <c r="H83" s="13">
        <v>1790</v>
      </c>
      <c r="I83" s="398">
        <v>0</v>
      </c>
      <c r="J83" s="399"/>
      <c r="K83" s="400"/>
      <c r="L83" s="196">
        <v>1790</v>
      </c>
    </row>
    <row r="84" spans="1:12" ht="18.75" customHeight="1">
      <c r="A84" s="5" t="s">
        <v>355</v>
      </c>
      <c r="B84" s="5" t="s">
        <v>12</v>
      </c>
      <c r="C84" s="386" t="s">
        <v>13</v>
      </c>
      <c r="D84" s="284"/>
      <c r="E84" s="5" t="s">
        <v>295</v>
      </c>
      <c r="F84" s="177" t="s">
        <v>356</v>
      </c>
      <c r="G84" s="5"/>
      <c r="H84" s="13">
        <v>0</v>
      </c>
      <c r="I84" s="314">
        <v>0</v>
      </c>
      <c r="J84" s="286"/>
      <c r="K84" s="284"/>
      <c r="L84" s="196">
        <v>0</v>
      </c>
    </row>
    <row r="85" spans="1:12" ht="28.5" customHeight="1">
      <c r="A85" s="5" t="s">
        <v>357</v>
      </c>
      <c r="B85" s="5" t="s">
        <v>12</v>
      </c>
      <c r="C85" s="386" t="s">
        <v>13</v>
      </c>
      <c r="D85" s="284"/>
      <c r="E85" s="5" t="s">
        <v>11</v>
      </c>
      <c r="F85" s="177" t="s">
        <v>358</v>
      </c>
      <c r="G85" s="5"/>
      <c r="H85" s="13">
        <v>0</v>
      </c>
      <c r="I85" s="314">
        <v>0</v>
      </c>
      <c r="J85" s="286"/>
      <c r="K85" s="284"/>
      <c r="L85" s="196">
        <v>0</v>
      </c>
    </row>
    <row r="86" spans="1:12" ht="23.25" customHeight="1">
      <c r="A86" s="5" t="s">
        <v>359</v>
      </c>
      <c r="B86" s="5" t="s">
        <v>12</v>
      </c>
      <c r="C86" s="386" t="s">
        <v>14</v>
      </c>
      <c r="D86" s="284"/>
      <c r="E86" s="5" t="s">
        <v>295</v>
      </c>
      <c r="F86" s="177" t="s">
        <v>360</v>
      </c>
      <c r="G86" s="5"/>
      <c r="H86" s="13">
        <v>0</v>
      </c>
      <c r="I86" s="314">
        <v>0</v>
      </c>
      <c r="J86" s="286"/>
      <c r="K86" s="284"/>
      <c r="L86" s="196">
        <v>0</v>
      </c>
    </row>
    <row r="87" spans="1:12" ht="46.5" customHeight="1">
      <c r="A87" s="5" t="s">
        <v>361</v>
      </c>
      <c r="B87" s="5" t="s">
        <v>12</v>
      </c>
      <c r="C87" s="386" t="s">
        <v>14</v>
      </c>
      <c r="D87" s="284"/>
      <c r="E87" s="5" t="s">
        <v>11</v>
      </c>
      <c r="F87" s="177" t="s">
        <v>360</v>
      </c>
      <c r="G87" s="5"/>
      <c r="H87" s="13">
        <v>0</v>
      </c>
      <c r="I87" s="314">
        <v>0</v>
      </c>
      <c r="J87" s="286"/>
      <c r="K87" s="284"/>
      <c r="L87" s="196">
        <v>0</v>
      </c>
    </row>
    <row r="88" spans="1:12" ht="48.75" customHeight="1">
      <c r="A88" s="5" t="s">
        <v>362</v>
      </c>
      <c r="B88" s="5" t="s">
        <v>12</v>
      </c>
      <c r="C88" s="386" t="s">
        <v>15</v>
      </c>
      <c r="D88" s="284"/>
      <c r="E88" s="5" t="s">
        <v>295</v>
      </c>
      <c r="F88" s="177" t="s">
        <v>363</v>
      </c>
      <c r="G88" s="5"/>
      <c r="H88" s="13">
        <v>0</v>
      </c>
      <c r="I88" s="314">
        <v>0</v>
      </c>
      <c r="J88" s="286"/>
      <c r="K88" s="284"/>
      <c r="L88" s="196">
        <v>0</v>
      </c>
    </row>
    <row r="89" spans="1:12" ht="39" customHeight="1">
      <c r="A89" s="5" t="s">
        <v>364</v>
      </c>
      <c r="B89" s="5" t="s">
        <v>12</v>
      </c>
      <c r="C89" s="386" t="s">
        <v>15</v>
      </c>
      <c r="D89" s="284"/>
      <c r="E89" s="5" t="s">
        <v>11</v>
      </c>
      <c r="F89" s="177" t="s">
        <v>365</v>
      </c>
      <c r="G89" s="5"/>
      <c r="H89" s="13">
        <v>0</v>
      </c>
      <c r="I89" s="314">
        <v>0</v>
      </c>
      <c r="J89" s="286"/>
      <c r="K89" s="284"/>
      <c r="L89" s="196">
        <v>0</v>
      </c>
    </row>
    <row r="90" spans="1:12" ht="46.5" customHeight="1">
      <c r="A90" s="5" t="s">
        <v>366</v>
      </c>
      <c r="B90" s="10" t="s">
        <v>13</v>
      </c>
      <c r="C90" s="387" t="s">
        <v>295</v>
      </c>
      <c r="D90" s="318"/>
      <c r="E90" s="10" t="s">
        <v>295</v>
      </c>
      <c r="F90" s="178" t="s">
        <v>367</v>
      </c>
      <c r="G90" s="10"/>
      <c r="H90" s="14">
        <f>H91+H95+H97+H100+H102+H104+H106</f>
        <v>0</v>
      </c>
      <c r="I90" s="316">
        <v>0</v>
      </c>
      <c r="J90" s="317"/>
      <c r="K90" s="318"/>
      <c r="L90" s="211">
        <f>L91+L95+L97+L100+L102+L104+L106</f>
        <v>0</v>
      </c>
    </row>
    <row r="91" spans="1:12" ht="41.25" customHeight="1">
      <c r="A91" s="5" t="s">
        <v>368</v>
      </c>
      <c r="B91" s="5" t="s">
        <v>13</v>
      </c>
      <c r="C91" s="386" t="s">
        <v>11</v>
      </c>
      <c r="D91" s="284"/>
      <c r="E91" s="5" t="s">
        <v>295</v>
      </c>
      <c r="F91" s="177" t="s">
        <v>369</v>
      </c>
      <c r="G91" s="5"/>
      <c r="H91" s="13">
        <v>0</v>
      </c>
      <c r="I91" s="314">
        <f>I92+I95+I97+I100+I102+I104+I106</f>
        <v>0</v>
      </c>
      <c r="J91" s="286"/>
      <c r="K91" s="284"/>
      <c r="L91" s="196">
        <v>0</v>
      </c>
    </row>
    <row r="92" spans="1:12" ht="20.25" customHeight="1">
      <c r="A92" s="5" t="s">
        <v>370</v>
      </c>
      <c r="B92" s="5" t="s">
        <v>13</v>
      </c>
      <c r="C92" s="386" t="s">
        <v>11</v>
      </c>
      <c r="D92" s="284"/>
      <c r="E92" s="5" t="s">
        <v>11</v>
      </c>
      <c r="F92" s="177" t="s">
        <v>371</v>
      </c>
      <c r="G92" s="5"/>
      <c r="H92" s="13">
        <v>0</v>
      </c>
      <c r="I92" s="314">
        <v>0</v>
      </c>
      <c r="J92" s="286"/>
      <c r="K92" s="284"/>
      <c r="L92" s="196">
        <v>0</v>
      </c>
    </row>
    <row r="93" spans="1:12" ht="21.75" customHeight="1">
      <c r="A93" s="5" t="s">
        <v>372</v>
      </c>
      <c r="B93" s="5" t="s">
        <v>13</v>
      </c>
      <c r="C93" s="386" t="s">
        <v>11</v>
      </c>
      <c r="D93" s="284"/>
      <c r="E93" s="5" t="s">
        <v>12</v>
      </c>
      <c r="F93" s="177" t="s">
        <v>373</v>
      </c>
      <c r="G93" s="5"/>
      <c r="H93" s="13">
        <v>0</v>
      </c>
      <c r="I93" s="314">
        <v>0</v>
      </c>
      <c r="J93" s="286"/>
      <c r="K93" s="284"/>
      <c r="L93" s="196">
        <v>0</v>
      </c>
    </row>
    <row r="94" spans="1:12" ht="28.5" customHeight="1">
      <c r="A94" s="5" t="s">
        <v>374</v>
      </c>
      <c r="B94" s="5" t="s">
        <v>13</v>
      </c>
      <c r="C94" s="386" t="s">
        <v>11</v>
      </c>
      <c r="D94" s="284"/>
      <c r="E94" s="5" t="s">
        <v>13</v>
      </c>
      <c r="F94" s="177" t="s">
        <v>375</v>
      </c>
      <c r="G94" s="5"/>
      <c r="H94" s="13">
        <v>0</v>
      </c>
      <c r="I94" s="314">
        <v>0</v>
      </c>
      <c r="J94" s="286"/>
      <c r="K94" s="284"/>
      <c r="L94" s="196">
        <v>0</v>
      </c>
    </row>
    <row r="95" spans="1:12" ht="30.75" customHeight="1">
      <c r="A95" s="5" t="s">
        <v>376</v>
      </c>
      <c r="B95" s="5" t="s">
        <v>13</v>
      </c>
      <c r="C95" s="386" t="s">
        <v>12</v>
      </c>
      <c r="D95" s="284"/>
      <c r="E95" s="5" t="s">
        <v>295</v>
      </c>
      <c r="F95" s="177" t="s">
        <v>377</v>
      </c>
      <c r="G95" s="5"/>
      <c r="H95" s="13">
        <v>0</v>
      </c>
      <c r="I95" s="314">
        <v>0</v>
      </c>
      <c r="J95" s="286"/>
      <c r="K95" s="284"/>
      <c r="L95" s="196">
        <v>0</v>
      </c>
    </row>
    <row r="96" spans="1:12" ht="28.5" customHeight="1">
      <c r="A96" s="5" t="s">
        <v>378</v>
      </c>
      <c r="B96" s="5" t="s">
        <v>13</v>
      </c>
      <c r="C96" s="386" t="s">
        <v>12</v>
      </c>
      <c r="D96" s="284"/>
      <c r="E96" s="5" t="s">
        <v>11</v>
      </c>
      <c r="F96" s="177" t="s">
        <v>379</v>
      </c>
      <c r="G96" s="5"/>
      <c r="H96" s="13">
        <v>0</v>
      </c>
      <c r="I96" s="314">
        <v>0</v>
      </c>
      <c r="J96" s="286"/>
      <c r="K96" s="284"/>
      <c r="L96" s="196">
        <v>0</v>
      </c>
    </row>
    <row r="97" spans="1:12" ht="24.75" customHeight="1">
      <c r="A97" s="5" t="s">
        <v>380</v>
      </c>
      <c r="B97" s="5" t="s">
        <v>13</v>
      </c>
      <c r="C97" s="386" t="s">
        <v>13</v>
      </c>
      <c r="D97" s="284"/>
      <c r="E97" s="5" t="s">
        <v>295</v>
      </c>
      <c r="F97" s="177" t="s">
        <v>381</v>
      </c>
      <c r="G97" s="5"/>
      <c r="H97" s="13">
        <v>0</v>
      </c>
      <c r="I97" s="314">
        <v>0</v>
      </c>
      <c r="J97" s="286"/>
      <c r="K97" s="284"/>
      <c r="L97" s="196">
        <v>0</v>
      </c>
    </row>
    <row r="98" spans="1:12" ht="39.75" customHeight="1">
      <c r="A98" s="5" t="s">
        <v>382</v>
      </c>
      <c r="B98" s="5" t="s">
        <v>13</v>
      </c>
      <c r="C98" s="386" t="s">
        <v>13</v>
      </c>
      <c r="D98" s="284"/>
      <c r="E98" s="5" t="s">
        <v>11</v>
      </c>
      <c r="F98" s="177" t="s">
        <v>383</v>
      </c>
      <c r="G98" s="5"/>
      <c r="H98" s="13">
        <v>0</v>
      </c>
      <c r="I98" s="314">
        <v>0</v>
      </c>
      <c r="J98" s="286"/>
      <c r="K98" s="284"/>
      <c r="L98" s="196">
        <v>0</v>
      </c>
    </row>
    <row r="99" spans="1:12">
      <c r="A99" s="5" t="s">
        <v>384</v>
      </c>
      <c r="B99" s="5" t="s">
        <v>13</v>
      </c>
      <c r="C99" s="386" t="s">
        <v>13</v>
      </c>
      <c r="D99" s="284"/>
      <c r="E99" s="5" t="s">
        <v>12</v>
      </c>
      <c r="F99" s="177" t="s">
        <v>385</v>
      </c>
      <c r="G99" s="5"/>
      <c r="H99" s="13">
        <v>0</v>
      </c>
      <c r="I99" s="314">
        <v>0</v>
      </c>
      <c r="J99" s="286"/>
      <c r="K99" s="284"/>
      <c r="L99" s="196">
        <v>0</v>
      </c>
    </row>
    <row r="100" spans="1:12" ht="21" customHeight="1">
      <c r="A100" s="5" t="s">
        <v>386</v>
      </c>
      <c r="B100" s="5" t="s">
        <v>13</v>
      </c>
      <c r="C100" s="386" t="s">
        <v>14</v>
      </c>
      <c r="D100" s="284"/>
      <c r="E100" s="5" t="s">
        <v>295</v>
      </c>
      <c r="F100" s="177" t="s">
        <v>387</v>
      </c>
      <c r="G100" s="5"/>
      <c r="H100" s="13">
        <v>0</v>
      </c>
      <c r="I100" s="314">
        <v>0</v>
      </c>
      <c r="J100" s="286"/>
      <c r="K100" s="284"/>
      <c r="L100" s="196">
        <v>0</v>
      </c>
    </row>
    <row r="101" spans="1:12" ht="18.75" customHeight="1">
      <c r="A101" s="5" t="s">
        <v>388</v>
      </c>
      <c r="B101" s="5" t="s">
        <v>13</v>
      </c>
      <c r="C101" s="386" t="s">
        <v>14</v>
      </c>
      <c r="D101" s="284"/>
      <c r="E101" s="5" t="s">
        <v>11</v>
      </c>
      <c r="F101" s="177" t="s">
        <v>389</v>
      </c>
      <c r="G101" s="5"/>
      <c r="H101" s="13">
        <v>0</v>
      </c>
      <c r="I101" s="314">
        <v>0</v>
      </c>
      <c r="J101" s="286"/>
      <c r="K101" s="284"/>
      <c r="L101" s="196">
        <v>0</v>
      </c>
    </row>
    <row r="102" spans="1:12" ht="20.25" customHeight="1">
      <c r="A102" s="5" t="s">
        <v>390</v>
      </c>
      <c r="B102" s="5" t="s">
        <v>13</v>
      </c>
      <c r="C102" s="386" t="s">
        <v>15</v>
      </c>
      <c r="D102" s="284"/>
      <c r="E102" s="5" t="s">
        <v>295</v>
      </c>
      <c r="F102" s="177" t="s">
        <v>391</v>
      </c>
      <c r="G102" s="5"/>
      <c r="H102" s="13">
        <v>0</v>
      </c>
      <c r="I102" s="314">
        <v>0</v>
      </c>
      <c r="J102" s="286"/>
      <c r="K102" s="284"/>
      <c r="L102" s="196">
        <v>0</v>
      </c>
    </row>
    <row r="103" spans="1:12" ht="31.5" customHeight="1">
      <c r="A103" s="5" t="s">
        <v>392</v>
      </c>
      <c r="B103" s="5" t="s">
        <v>13</v>
      </c>
      <c r="C103" s="386" t="s">
        <v>15</v>
      </c>
      <c r="D103" s="284"/>
      <c r="E103" s="5" t="s">
        <v>11</v>
      </c>
      <c r="F103" s="177" t="s">
        <v>393</v>
      </c>
      <c r="G103" s="5"/>
      <c r="H103" s="13">
        <v>0</v>
      </c>
      <c r="I103" s="314">
        <v>0</v>
      </c>
      <c r="J103" s="286"/>
      <c r="K103" s="284"/>
      <c r="L103" s="196">
        <v>0</v>
      </c>
    </row>
    <row r="104" spans="1:12" ht="52.5" customHeight="1">
      <c r="A104" s="5" t="s">
        <v>394</v>
      </c>
      <c r="B104" s="5" t="s">
        <v>13</v>
      </c>
      <c r="C104" s="386" t="s">
        <v>16</v>
      </c>
      <c r="D104" s="284"/>
      <c r="E104" s="5" t="s">
        <v>295</v>
      </c>
      <c r="F104" s="177" t="s">
        <v>395</v>
      </c>
      <c r="G104" s="5"/>
      <c r="H104" s="13">
        <v>0</v>
      </c>
      <c r="I104" s="314">
        <v>0</v>
      </c>
      <c r="J104" s="286"/>
      <c r="K104" s="284"/>
      <c r="L104" s="196">
        <v>0</v>
      </c>
    </row>
    <row r="105" spans="1:12" ht="51.75" customHeight="1">
      <c r="A105" s="5" t="s">
        <v>396</v>
      </c>
      <c r="B105" s="5" t="s">
        <v>13</v>
      </c>
      <c r="C105" s="386" t="s">
        <v>16</v>
      </c>
      <c r="D105" s="284"/>
      <c r="E105" s="5" t="s">
        <v>11</v>
      </c>
      <c r="F105" s="177" t="s">
        <v>397</v>
      </c>
      <c r="G105" s="5"/>
      <c r="H105" s="13">
        <v>0</v>
      </c>
      <c r="I105" s="314">
        <v>0</v>
      </c>
      <c r="J105" s="286"/>
      <c r="K105" s="284"/>
      <c r="L105" s="196">
        <v>0</v>
      </c>
    </row>
    <row r="106" spans="1:12" ht="56.25" customHeight="1">
      <c r="A106" s="5" t="s">
        <v>398</v>
      </c>
      <c r="B106" s="5" t="s">
        <v>13</v>
      </c>
      <c r="C106" s="386" t="s">
        <v>288</v>
      </c>
      <c r="D106" s="284"/>
      <c r="E106" s="5" t="s">
        <v>295</v>
      </c>
      <c r="F106" s="177" t="s">
        <v>399</v>
      </c>
      <c r="G106" s="5"/>
      <c r="H106" s="13">
        <v>0</v>
      </c>
      <c r="I106" s="314">
        <v>0</v>
      </c>
      <c r="J106" s="286"/>
      <c r="K106" s="284"/>
      <c r="L106" s="196">
        <v>0</v>
      </c>
    </row>
    <row r="107" spans="1:12" ht="48" customHeight="1">
      <c r="A107" s="5" t="s">
        <v>400</v>
      </c>
      <c r="B107" s="5" t="s">
        <v>13</v>
      </c>
      <c r="C107" s="386" t="s">
        <v>288</v>
      </c>
      <c r="D107" s="284"/>
      <c r="E107" s="5" t="s">
        <v>11</v>
      </c>
      <c r="F107" s="177" t="s">
        <v>401</v>
      </c>
      <c r="G107" s="5"/>
      <c r="H107" s="13">
        <v>0</v>
      </c>
      <c r="I107" s="314">
        <v>0</v>
      </c>
      <c r="J107" s="286"/>
      <c r="K107" s="284"/>
      <c r="L107" s="196">
        <v>0</v>
      </c>
    </row>
    <row r="108" spans="1:12" ht="81.75" customHeight="1">
      <c r="A108" s="10" t="s">
        <v>402</v>
      </c>
      <c r="B108" s="10" t="s">
        <v>14</v>
      </c>
      <c r="C108" s="387" t="s">
        <v>295</v>
      </c>
      <c r="D108" s="318"/>
      <c r="E108" s="10" t="s">
        <v>295</v>
      </c>
      <c r="F108" s="178" t="s">
        <v>403</v>
      </c>
      <c r="G108" s="10"/>
      <c r="H108" s="14">
        <f>H109+H112+H121+H129+H133+H145+H147+H152+H160</f>
        <v>110911.30000000005</v>
      </c>
      <c r="I108" s="316">
        <f>I109+I112+I121+I133+I145+I147+I160</f>
        <v>11400</v>
      </c>
      <c r="J108" s="317"/>
      <c r="K108" s="318"/>
      <c r="L108" s="211">
        <f>L109+L112+L121+L129+L134+L145+L147+L152+L160</f>
        <v>99511.300000000047</v>
      </c>
    </row>
    <row r="109" spans="1:12" ht="76.5" customHeight="1">
      <c r="A109" s="5" t="s">
        <v>404</v>
      </c>
      <c r="B109" s="5" t="s">
        <v>14</v>
      </c>
      <c r="C109" s="386" t="s">
        <v>11</v>
      </c>
      <c r="D109" s="324"/>
      <c r="E109" s="5" t="s">
        <v>295</v>
      </c>
      <c r="F109" s="177" t="s">
        <v>405</v>
      </c>
      <c r="G109" s="5"/>
      <c r="H109" s="13">
        <v>0</v>
      </c>
      <c r="I109" s="314">
        <v>0</v>
      </c>
      <c r="J109" s="323"/>
      <c r="K109" s="324"/>
      <c r="L109" s="196">
        <v>0</v>
      </c>
    </row>
    <row r="110" spans="1:12" ht="53.25" customHeight="1">
      <c r="A110" s="5" t="s">
        <v>406</v>
      </c>
      <c r="B110" s="5" t="s">
        <v>14</v>
      </c>
      <c r="C110" s="386" t="s">
        <v>11</v>
      </c>
      <c r="D110" s="284"/>
      <c r="E110" s="5" t="s">
        <v>11</v>
      </c>
      <c r="F110" s="177" t="s">
        <v>407</v>
      </c>
      <c r="G110" s="5"/>
      <c r="H110" s="13">
        <v>0</v>
      </c>
      <c r="I110" s="314">
        <v>0</v>
      </c>
      <c r="J110" s="286"/>
      <c r="K110" s="284"/>
      <c r="L110" s="196">
        <v>0</v>
      </c>
    </row>
    <row r="111" spans="1:12" ht="47.25" customHeight="1">
      <c r="A111" s="5" t="s">
        <v>408</v>
      </c>
      <c r="B111" s="5" t="s">
        <v>14</v>
      </c>
      <c r="C111" s="386" t="s">
        <v>11</v>
      </c>
      <c r="D111" s="284"/>
      <c r="E111" s="5" t="s">
        <v>12</v>
      </c>
      <c r="F111" s="177" t="s">
        <v>409</v>
      </c>
      <c r="G111" s="5"/>
      <c r="H111" s="13">
        <v>0</v>
      </c>
      <c r="I111" s="314">
        <v>0</v>
      </c>
      <c r="J111" s="286"/>
      <c r="K111" s="284"/>
      <c r="L111" s="196">
        <v>0</v>
      </c>
    </row>
    <row r="112" spans="1:12" ht="52.5" customHeight="1">
      <c r="A112" s="10" t="s">
        <v>410</v>
      </c>
      <c r="B112" s="10" t="s">
        <v>14</v>
      </c>
      <c r="C112" s="387" t="s">
        <v>12</v>
      </c>
      <c r="D112" s="318"/>
      <c r="E112" s="10" t="s">
        <v>295</v>
      </c>
      <c r="F112" s="178" t="s">
        <v>411</v>
      </c>
      <c r="G112" s="10"/>
      <c r="H112" s="14">
        <f>H113+H115+H116+H117</f>
        <v>89533.8</v>
      </c>
      <c r="I112" s="316">
        <f>I113+I115+I116+I117</f>
        <v>10400</v>
      </c>
      <c r="J112" s="317"/>
      <c r="K112" s="318"/>
      <c r="L112" s="211">
        <f>L113+L115+L116+L117</f>
        <v>79133.8</v>
      </c>
    </row>
    <row r="113" spans="1:12" ht="36" customHeight="1">
      <c r="A113" s="5" t="s">
        <v>412</v>
      </c>
      <c r="B113" s="5" t="s">
        <v>14</v>
      </c>
      <c r="C113" s="386" t="s">
        <v>12</v>
      </c>
      <c r="D113" s="284"/>
      <c r="E113" s="5" t="s">
        <v>11</v>
      </c>
      <c r="F113" s="177" t="s">
        <v>413</v>
      </c>
      <c r="G113" s="5"/>
      <c r="H113" s="13">
        <f>H114</f>
        <v>10400</v>
      </c>
      <c r="I113" s="314">
        <f>I114</f>
        <v>10400</v>
      </c>
      <c r="J113" s="286"/>
      <c r="K113" s="284"/>
      <c r="L113" s="196">
        <v>0</v>
      </c>
    </row>
    <row r="114" spans="1:12" ht="33.75" customHeight="1">
      <c r="A114" s="5"/>
      <c r="B114" s="5"/>
      <c r="C114" s="386"/>
      <c r="D114" s="284"/>
      <c r="E114" s="5"/>
      <c r="F114" s="177" t="s">
        <v>737</v>
      </c>
      <c r="G114" s="5" t="s">
        <v>736</v>
      </c>
      <c r="H114" s="13">
        <v>10400</v>
      </c>
      <c r="I114" s="314">
        <v>10400</v>
      </c>
      <c r="J114" s="286"/>
      <c r="K114" s="284"/>
      <c r="L114" s="196">
        <v>0</v>
      </c>
    </row>
    <row r="115" spans="1:12" ht="30.75" customHeight="1">
      <c r="A115" s="5" t="s">
        <v>414</v>
      </c>
      <c r="B115" s="5" t="s">
        <v>14</v>
      </c>
      <c r="C115" s="386" t="s">
        <v>12</v>
      </c>
      <c r="D115" s="284"/>
      <c r="E115" s="5" t="s">
        <v>12</v>
      </c>
      <c r="F115" s="177" t="s">
        <v>415</v>
      </c>
      <c r="G115" s="5"/>
      <c r="H115" s="13">
        <v>0</v>
      </c>
      <c r="I115" s="314">
        <v>0</v>
      </c>
      <c r="J115" s="286"/>
      <c r="K115" s="284"/>
      <c r="L115" s="196">
        <v>0</v>
      </c>
    </row>
    <row r="116" spans="1:12" ht="37.5" customHeight="1">
      <c r="A116" s="5" t="s">
        <v>416</v>
      </c>
      <c r="B116" s="5" t="s">
        <v>14</v>
      </c>
      <c r="C116" s="386" t="s">
        <v>12</v>
      </c>
      <c r="D116" s="284"/>
      <c r="E116" s="5" t="s">
        <v>13</v>
      </c>
      <c r="F116" s="177" t="s">
        <v>417</v>
      </c>
      <c r="G116" s="5"/>
      <c r="H116" s="13">
        <v>0</v>
      </c>
      <c r="I116" s="314">
        <v>0</v>
      </c>
      <c r="J116" s="286"/>
      <c r="K116" s="284"/>
      <c r="L116" s="196">
        <v>0</v>
      </c>
    </row>
    <row r="117" spans="1:12" ht="41.25" customHeight="1">
      <c r="A117" s="5" t="s">
        <v>418</v>
      </c>
      <c r="B117" s="5" t="s">
        <v>14</v>
      </c>
      <c r="C117" s="386" t="s">
        <v>12</v>
      </c>
      <c r="D117" s="284"/>
      <c r="E117" s="5" t="s">
        <v>14</v>
      </c>
      <c r="F117" s="177" t="s">
        <v>419</v>
      </c>
      <c r="G117" s="5"/>
      <c r="H117" s="14">
        <f>H118+H119+H120</f>
        <v>79133.8</v>
      </c>
      <c r="I117" s="316">
        <v>0</v>
      </c>
      <c r="J117" s="317"/>
      <c r="K117" s="318"/>
      <c r="L117" s="211">
        <f>L118+L119+L120</f>
        <v>79133.8</v>
      </c>
    </row>
    <row r="118" spans="1:12">
      <c r="A118" s="5"/>
      <c r="B118" s="5"/>
      <c r="C118" s="386"/>
      <c r="D118" s="284"/>
      <c r="E118" s="5"/>
      <c r="F118" s="177" t="s">
        <v>1012</v>
      </c>
      <c r="G118" s="5" t="s">
        <v>1011</v>
      </c>
      <c r="H118" s="13">
        <v>60261.8</v>
      </c>
      <c r="I118" s="314">
        <v>0</v>
      </c>
      <c r="J118" s="286"/>
      <c r="K118" s="284"/>
      <c r="L118" s="196">
        <v>60261.8</v>
      </c>
    </row>
    <row r="119" spans="1:12" ht="37.5" customHeight="1">
      <c r="A119" s="5"/>
      <c r="B119" s="5"/>
      <c r="C119" s="396"/>
      <c r="D119" s="397"/>
      <c r="E119" s="5"/>
      <c r="F119" s="177" t="s">
        <v>1203</v>
      </c>
      <c r="G119" s="5">
        <v>5113</v>
      </c>
      <c r="H119" s="13">
        <v>18542</v>
      </c>
      <c r="I119" s="383">
        <v>0</v>
      </c>
      <c r="J119" s="384"/>
      <c r="K119" s="385"/>
      <c r="L119" s="196">
        <v>18542</v>
      </c>
    </row>
    <row r="120" spans="1:12" s="224" customFormat="1" ht="37.5" customHeight="1">
      <c r="A120" s="226"/>
      <c r="B120" s="226"/>
      <c r="C120" s="227"/>
      <c r="D120" s="228"/>
      <c r="E120" s="226"/>
      <c r="F120" s="229" t="s">
        <v>1200</v>
      </c>
      <c r="G120" s="226">
        <v>5122</v>
      </c>
      <c r="H120" s="225">
        <v>330</v>
      </c>
      <c r="I120" s="383">
        <v>0</v>
      </c>
      <c r="J120" s="384"/>
      <c r="K120" s="385"/>
      <c r="L120" s="196">
        <v>330</v>
      </c>
    </row>
    <row r="121" spans="1:12" ht="25.5" customHeight="1">
      <c r="A121" s="5" t="s">
        <v>420</v>
      </c>
      <c r="B121" s="5" t="s">
        <v>14</v>
      </c>
      <c r="C121" s="386" t="s">
        <v>13</v>
      </c>
      <c r="D121" s="324"/>
      <c r="E121" s="5" t="s">
        <v>295</v>
      </c>
      <c r="F121" s="177" t="s">
        <v>421</v>
      </c>
      <c r="G121" s="5"/>
      <c r="H121" s="14">
        <f>H122+H123+H125+H126+H127+H128</f>
        <v>78561.899999999994</v>
      </c>
      <c r="I121" s="316">
        <v>0</v>
      </c>
      <c r="J121" s="317"/>
      <c r="K121" s="318"/>
      <c r="L121" s="211">
        <f>L122+L123+L125+L126+L127+L128</f>
        <v>78561.899999999994</v>
      </c>
    </row>
    <row r="122" spans="1:12" ht="29.25" customHeight="1">
      <c r="A122" s="5" t="s">
        <v>422</v>
      </c>
      <c r="B122" s="5" t="s">
        <v>14</v>
      </c>
      <c r="C122" s="386" t="s">
        <v>13</v>
      </c>
      <c r="D122" s="284"/>
      <c r="E122" s="5" t="s">
        <v>11</v>
      </c>
      <c r="F122" s="177" t="s">
        <v>423</v>
      </c>
      <c r="G122" s="5"/>
      <c r="H122" s="13">
        <v>0</v>
      </c>
      <c r="I122" s="314">
        <v>0</v>
      </c>
      <c r="J122" s="286"/>
      <c r="K122" s="284"/>
      <c r="L122" s="196">
        <v>0</v>
      </c>
    </row>
    <row r="123" spans="1:12" ht="30.75" customHeight="1">
      <c r="A123" s="5" t="s">
        <v>424</v>
      </c>
      <c r="B123" s="5" t="s">
        <v>14</v>
      </c>
      <c r="C123" s="386" t="s">
        <v>13</v>
      </c>
      <c r="D123" s="284"/>
      <c r="E123" s="5" t="s">
        <v>12</v>
      </c>
      <c r="F123" s="177" t="s">
        <v>425</v>
      </c>
      <c r="G123" s="5"/>
      <c r="H123" s="13">
        <f>H124</f>
        <v>78561.899999999994</v>
      </c>
      <c r="I123" s="314">
        <v>0</v>
      </c>
      <c r="J123" s="286"/>
      <c r="K123" s="284"/>
      <c r="L123" s="196">
        <f>L124</f>
        <v>78561.899999999994</v>
      </c>
    </row>
    <row r="124" spans="1:12" ht="33.75" customHeight="1">
      <c r="A124" s="5"/>
      <c r="B124" s="5"/>
      <c r="C124" s="386"/>
      <c r="D124" s="284"/>
      <c r="E124" s="5"/>
      <c r="F124" s="177" t="s">
        <v>1012</v>
      </c>
      <c r="G124" s="5" t="s">
        <v>1011</v>
      </c>
      <c r="H124" s="13">
        <v>78561.899999999994</v>
      </c>
      <c r="I124" s="314">
        <v>0</v>
      </c>
      <c r="J124" s="286"/>
      <c r="K124" s="284"/>
      <c r="L124" s="196">
        <v>78561.899999999994</v>
      </c>
    </row>
    <row r="125" spans="1:12" ht="25.5" customHeight="1">
      <c r="A125" s="5" t="s">
        <v>426</v>
      </c>
      <c r="B125" s="5" t="s">
        <v>14</v>
      </c>
      <c r="C125" s="386" t="s">
        <v>13</v>
      </c>
      <c r="D125" s="284"/>
      <c r="E125" s="5" t="s">
        <v>13</v>
      </c>
      <c r="F125" s="177" t="s">
        <v>427</v>
      </c>
      <c r="G125" s="5"/>
      <c r="H125" s="13">
        <v>0</v>
      </c>
      <c r="I125" s="314">
        <v>0</v>
      </c>
      <c r="J125" s="286"/>
      <c r="K125" s="284"/>
      <c r="L125" s="196">
        <v>0</v>
      </c>
    </row>
    <row r="126" spans="1:12" ht="21.75" customHeight="1">
      <c r="A126" s="5" t="s">
        <v>428</v>
      </c>
      <c r="B126" s="5" t="s">
        <v>14</v>
      </c>
      <c r="C126" s="386" t="s">
        <v>13</v>
      </c>
      <c r="D126" s="284"/>
      <c r="E126" s="5" t="s">
        <v>14</v>
      </c>
      <c r="F126" s="177" t="s">
        <v>429</v>
      </c>
      <c r="G126" s="5"/>
      <c r="H126" s="13">
        <v>0</v>
      </c>
      <c r="I126" s="314">
        <v>0</v>
      </c>
      <c r="J126" s="286"/>
      <c r="K126" s="284"/>
      <c r="L126" s="196">
        <v>0</v>
      </c>
    </row>
    <row r="127" spans="1:12" ht="29.25" customHeight="1">
      <c r="A127" s="5" t="s">
        <v>430</v>
      </c>
      <c r="B127" s="5" t="s">
        <v>14</v>
      </c>
      <c r="C127" s="386" t="s">
        <v>13</v>
      </c>
      <c r="D127" s="284"/>
      <c r="E127" s="5" t="s">
        <v>15</v>
      </c>
      <c r="F127" s="177" t="s">
        <v>431</v>
      </c>
      <c r="G127" s="5"/>
      <c r="H127" s="13">
        <v>0</v>
      </c>
      <c r="I127" s="314">
        <v>0</v>
      </c>
      <c r="J127" s="286"/>
      <c r="K127" s="284"/>
      <c r="L127" s="196">
        <v>0</v>
      </c>
    </row>
    <row r="128" spans="1:12" ht="20.25" customHeight="1">
      <c r="A128" s="5" t="s">
        <v>432</v>
      </c>
      <c r="B128" s="5" t="s">
        <v>14</v>
      </c>
      <c r="C128" s="386" t="s">
        <v>13</v>
      </c>
      <c r="D128" s="284"/>
      <c r="E128" s="5" t="s">
        <v>16</v>
      </c>
      <c r="F128" s="177" t="s">
        <v>433</v>
      </c>
      <c r="G128" s="5"/>
      <c r="H128" s="13">
        <v>0</v>
      </c>
      <c r="I128" s="314">
        <v>0</v>
      </c>
      <c r="J128" s="286"/>
      <c r="K128" s="284"/>
      <c r="L128" s="196">
        <v>0</v>
      </c>
    </row>
    <row r="129" spans="1:12" ht="31.5" customHeight="1">
      <c r="A129" s="5" t="s">
        <v>434</v>
      </c>
      <c r="B129" s="5" t="s">
        <v>14</v>
      </c>
      <c r="C129" s="386" t="s">
        <v>14</v>
      </c>
      <c r="D129" s="324"/>
      <c r="E129" s="5" t="s">
        <v>295</v>
      </c>
      <c r="F129" s="177" t="s">
        <v>435</v>
      </c>
      <c r="G129" s="5"/>
      <c r="H129" s="13">
        <f>H130+H131+H132</f>
        <v>0</v>
      </c>
      <c r="I129" s="314">
        <f>I130+I131+I132</f>
        <v>0</v>
      </c>
      <c r="J129" s="323"/>
      <c r="K129" s="324"/>
      <c r="L129" s="196">
        <f>L130+L131+L132</f>
        <v>0</v>
      </c>
    </row>
    <row r="130" spans="1:12" ht="47.25" customHeight="1">
      <c r="A130" s="5" t="s">
        <v>436</v>
      </c>
      <c r="B130" s="5" t="s">
        <v>14</v>
      </c>
      <c r="C130" s="386" t="s">
        <v>14</v>
      </c>
      <c r="D130" s="284"/>
      <c r="E130" s="5" t="s">
        <v>11</v>
      </c>
      <c r="F130" s="177" t="s">
        <v>437</v>
      </c>
      <c r="G130" s="5"/>
      <c r="H130" s="13">
        <v>0</v>
      </c>
      <c r="I130" s="314">
        <v>0</v>
      </c>
      <c r="J130" s="286"/>
      <c r="K130" s="284"/>
      <c r="L130" s="196">
        <v>0</v>
      </c>
    </row>
    <row r="131" spans="1:12" ht="18.75" customHeight="1">
      <c r="A131" s="5" t="s">
        <v>438</v>
      </c>
      <c r="B131" s="5" t="s">
        <v>14</v>
      </c>
      <c r="C131" s="386" t="s">
        <v>14</v>
      </c>
      <c r="D131" s="284"/>
      <c r="E131" s="5" t="s">
        <v>12</v>
      </c>
      <c r="F131" s="177" t="s">
        <v>439</v>
      </c>
      <c r="G131" s="5"/>
      <c r="H131" s="13">
        <v>0</v>
      </c>
      <c r="I131" s="314">
        <v>0</v>
      </c>
      <c r="J131" s="286"/>
      <c r="K131" s="284"/>
      <c r="L131" s="196">
        <v>0</v>
      </c>
    </row>
    <row r="132" spans="1:12" ht="18.75" customHeight="1">
      <c r="A132" s="5" t="s">
        <v>440</v>
      </c>
      <c r="B132" s="5" t="s">
        <v>14</v>
      </c>
      <c r="C132" s="386" t="s">
        <v>14</v>
      </c>
      <c r="D132" s="284"/>
      <c r="E132" s="5" t="s">
        <v>13</v>
      </c>
      <c r="F132" s="177" t="s">
        <v>441</v>
      </c>
      <c r="G132" s="5"/>
      <c r="H132" s="13">
        <v>0</v>
      </c>
      <c r="I132" s="314">
        <v>0</v>
      </c>
      <c r="J132" s="286"/>
      <c r="K132" s="284"/>
      <c r="L132" s="196">
        <v>0</v>
      </c>
    </row>
    <row r="133" spans="1:12">
      <c r="A133" s="10" t="s">
        <v>442</v>
      </c>
      <c r="B133" s="10" t="s">
        <v>14</v>
      </c>
      <c r="C133" s="387" t="s">
        <v>15</v>
      </c>
      <c r="D133" s="318"/>
      <c r="E133" s="10" t="s">
        <v>295</v>
      </c>
      <c r="F133" s="178" t="s">
        <v>443</v>
      </c>
      <c r="G133" s="10"/>
      <c r="H133" s="14">
        <f>H134+H141+H142+H143+H144</f>
        <v>207250.6</v>
      </c>
      <c r="I133" s="316">
        <f>I134+I140+I141+I142+I143+I144</f>
        <v>1000</v>
      </c>
      <c r="J133" s="317"/>
      <c r="K133" s="318"/>
      <c r="L133" s="211">
        <f>L134+L141+L142+L143+L144</f>
        <v>206250.6</v>
      </c>
    </row>
    <row r="134" spans="1:12" ht="31.5" customHeight="1">
      <c r="A134" s="5" t="s">
        <v>444</v>
      </c>
      <c r="B134" s="5" t="s">
        <v>14</v>
      </c>
      <c r="C134" s="386" t="s">
        <v>15</v>
      </c>
      <c r="D134" s="284"/>
      <c r="E134" s="5" t="s">
        <v>11</v>
      </c>
      <c r="F134" s="177" t="s">
        <v>445</v>
      </c>
      <c r="G134" s="5"/>
      <c r="H134" s="13">
        <f>H135+H136+H137+H138+H139+H140</f>
        <v>207250.6</v>
      </c>
      <c r="I134" s="314">
        <f>I135+I136+I137+I138</f>
        <v>1000</v>
      </c>
      <c r="J134" s="286"/>
      <c r="K134" s="284"/>
      <c r="L134" s="196">
        <f>L139+L140</f>
        <v>206250.6</v>
      </c>
    </row>
    <row r="135" spans="1:12" ht="43.5" customHeight="1">
      <c r="A135" s="5"/>
      <c r="B135" s="5"/>
      <c r="C135" s="386"/>
      <c r="D135" s="284"/>
      <c r="E135" s="5"/>
      <c r="F135" s="177" t="s">
        <v>794</v>
      </c>
      <c r="G135" s="5" t="s">
        <v>795</v>
      </c>
      <c r="H135" s="182">
        <v>0</v>
      </c>
      <c r="I135" s="413">
        <v>0</v>
      </c>
      <c r="J135" s="414"/>
      <c r="K135" s="415"/>
      <c r="L135" s="212">
        <v>0</v>
      </c>
    </row>
    <row r="136" spans="1:12" ht="42" customHeight="1">
      <c r="A136" s="5"/>
      <c r="B136" s="5"/>
      <c r="C136" s="386"/>
      <c r="D136" s="284"/>
      <c r="E136" s="5"/>
      <c r="F136" s="177" t="s">
        <v>803</v>
      </c>
      <c r="G136" s="5" t="s">
        <v>802</v>
      </c>
      <c r="H136" s="182">
        <v>0</v>
      </c>
      <c r="I136" s="413">
        <v>0</v>
      </c>
      <c r="J136" s="414"/>
      <c r="K136" s="415"/>
      <c r="L136" s="212">
        <v>0</v>
      </c>
    </row>
    <row r="137" spans="1:12" ht="23.25" customHeight="1">
      <c r="A137" s="5"/>
      <c r="B137" s="5"/>
      <c r="C137" s="386"/>
      <c r="D137" s="284"/>
      <c r="E137" s="5"/>
      <c r="F137" s="177" t="s">
        <v>821</v>
      </c>
      <c r="G137" s="5" t="s">
        <v>820</v>
      </c>
      <c r="H137" s="182">
        <v>0</v>
      </c>
      <c r="I137" s="413">
        <v>0</v>
      </c>
      <c r="J137" s="414"/>
      <c r="K137" s="415"/>
      <c r="L137" s="212">
        <v>0</v>
      </c>
    </row>
    <row r="138" spans="1:12" ht="26.25" customHeight="1">
      <c r="A138" s="5"/>
      <c r="B138" s="5"/>
      <c r="C138" s="386"/>
      <c r="D138" s="284"/>
      <c r="E138" s="5"/>
      <c r="F138" s="177" t="s">
        <v>823</v>
      </c>
      <c r="G138" s="5" t="s">
        <v>824</v>
      </c>
      <c r="H138" s="182">
        <v>1000</v>
      </c>
      <c r="I138" s="413">
        <v>1000</v>
      </c>
      <c r="J138" s="414"/>
      <c r="K138" s="415"/>
      <c r="L138" s="212">
        <v>0</v>
      </c>
    </row>
    <row r="139" spans="1:12" ht="24" customHeight="1">
      <c r="A139" s="5"/>
      <c r="B139" s="5"/>
      <c r="C139" s="179"/>
      <c r="D139" s="181"/>
      <c r="E139" s="5"/>
      <c r="F139" s="177" t="str">
        <f>$F$127</f>
        <v>Էլեկտրաէներգիա</v>
      </c>
      <c r="G139" s="5">
        <v>5112</v>
      </c>
      <c r="H139" s="182">
        <v>0</v>
      </c>
      <c r="I139" s="398">
        <v>0</v>
      </c>
      <c r="J139" s="399"/>
      <c r="K139" s="400"/>
      <c r="L139" s="212">
        <v>0</v>
      </c>
    </row>
    <row r="140" spans="1:12" ht="33.75" customHeight="1">
      <c r="A140" s="5"/>
      <c r="B140" s="5"/>
      <c r="C140" s="396"/>
      <c r="D140" s="397"/>
      <c r="E140" s="5"/>
      <c r="F140" s="177" t="s">
        <v>1203</v>
      </c>
      <c r="G140" s="5">
        <v>5113</v>
      </c>
      <c r="H140" s="182">
        <v>206250.6</v>
      </c>
      <c r="I140" s="398">
        <v>0</v>
      </c>
      <c r="J140" s="399"/>
      <c r="K140" s="400"/>
      <c r="L140" s="212">
        <v>206250.6</v>
      </c>
    </row>
    <row r="141" spans="1:12" ht="36" customHeight="1">
      <c r="A141" s="5" t="s">
        <v>446</v>
      </c>
      <c r="B141" s="5" t="s">
        <v>14</v>
      </c>
      <c r="C141" s="386" t="s">
        <v>15</v>
      </c>
      <c r="D141" s="284"/>
      <c r="E141" s="5" t="s">
        <v>12</v>
      </c>
      <c r="F141" s="177" t="s">
        <v>447</v>
      </c>
      <c r="G141" s="5"/>
      <c r="H141" s="13">
        <v>0</v>
      </c>
      <c r="I141" s="314">
        <v>0</v>
      </c>
      <c r="J141" s="286"/>
      <c r="K141" s="284"/>
      <c r="L141" s="196">
        <v>0</v>
      </c>
    </row>
    <row r="142" spans="1:12" ht="29.25" customHeight="1">
      <c r="A142" s="5" t="s">
        <v>448</v>
      </c>
      <c r="B142" s="5" t="s">
        <v>14</v>
      </c>
      <c r="C142" s="386" t="s">
        <v>15</v>
      </c>
      <c r="D142" s="284"/>
      <c r="E142" s="5" t="s">
        <v>13</v>
      </c>
      <c r="F142" s="177" t="s">
        <v>449</v>
      </c>
      <c r="G142" s="5"/>
      <c r="H142" s="13">
        <v>0</v>
      </c>
      <c r="I142" s="314">
        <v>0</v>
      </c>
      <c r="J142" s="286"/>
      <c r="K142" s="284"/>
      <c r="L142" s="196">
        <v>0</v>
      </c>
    </row>
    <row r="143" spans="1:12" ht="30" customHeight="1">
      <c r="A143" s="5" t="s">
        <v>450</v>
      </c>
      <c r="B143" s="5" t="s">
        <v>14</v>
      </c>
      <c r="C143" s="386" t="s">
        <v>15</v>
      </c>
      <c r="D143" s="284"/>
      <c r="E143" s="5" t="s">
        <v>14</v>
      </c>
      <c r="F143" s="177" t="s">
        <v>451</v>
      </c>
      <c r="G143" s="5"/>
      <c r="H143" s="13">
        <v>0</v>
      </c>
      <c r="I143" s="314">
        <v>0</v>
      </c>
      <c r="J143" s="286"/>
      <c r="K143" s="284"/>
      <c r="L143" s="196">
        <v>0</v>
      </c>
    </row>
    <row r="144" spans="1:12" ht="24.75" customHeight="1">
      <c r="A144" s="5" t="s">
        <v>452</v>
      </c>
      <c r="B144" s="5" t="s">
        <v>14</v>
      </c>
      <c r="C144" s="386" t="s">
        <v>15</v>
      </c>
      <c r="D144" s="284"/>
      <c r="E144" s="5" t="s">
        <v>15</v>
      </c>
      <c r="F144" s="177" t="s">
        <v>453</v>
      </c>
      <c r="G144" s="5"/>
      <c r="H144" s="13">
        <v>0</v>
      </c>
      <c r="I144" s="314">
        <v>0</v>
      </c>
      <c r="J144" s="286"/>
      <c r="K144" s="284"/>
      <c r="L144" s="196">
        <v>0</v>
      </c>
    </row>
    <row r="145" spans="1:12" ht="28.5" customHeight="1">
      <c r="A145" s="5" t="s">
        <v>454</v>
      </c>
      <c r="B145" s="5" t="s">
        <v>14</v>
      </c>
      <c r="C145" s="386" t="s">
        <v>16</v>
      </c>
      <c r="D145" s="324"/>
      <c r="E145" s="5" t="s">
        <v>295</v>
      </c>
      <c r="F145" s="177" t="s">
        <v>455</v>
      </c>
      <c r="G145" s="5"/>
      <c r="H145" s="13">
        <v>0</v>
      </c>
      <c r="I145" s="314">
        <v>0</v>
      </c>
      <c r="J145" s="323"/>
      <c r="K145" s="324"/>
      <c r="L145" s="196">
        <v>0</v>
      </c>
    </row>
    <row r="146" spans="1:12">
      <c r="A146" s="5" t="s">
        <v>456</v>
      </c>
      <c r="B146" s="5" t="s">
        <v>14</v>
      </c>
      <c r="C146" s="386" t="s">
        <v>16</v>
      </c>
      <c r="D146" s="284"/>
      <c r="E146" s="5" t="s">
        <v>11</v>
      </c>
      <c r="F146" s="177" t="s">
        <v>457</v>
      </c>
      <c r="G146" s="5"/>
      <c r="H146" s="13">
        <v>0</v>
      </c>
      <c r="I146" s="314">
        <v>0</v>
      </c>
      <c r="J146" s="286"/>
      <c r="K146" s="284"/>
      <c r="L146" s="196">
        <v>0</v>
      </c>
    </row>
    <row r="147" spans="1:12">
      <c r="A147" s="5" t="s">
        <v>458</v>
      </c>
      <c r="B147" s="5" t="s">
        <v>14</v>
      </c>
      <c r="C147" s="386" t="s">
        <v>288</v>
      </c>
      <c r="D147" s="324"/>
      <c r="E147" s="5" t="s">
        <v>295</v>
      </c>
      <c r="F147" s="177" t="s">
        <v>459</v>
      </c>
      <c r="G147" s="5"/>
      <c r="H147" s="13">
        <v>0</v>
      </c>
      <c r="I147" s="314">
        <v>0</v>
      </c>
      <c r="J147" s="323"/>
      <c r="K147" s="324"/>
      <c r="L147" s="196">
        <v>0</v>
      </c>
    </row>
    <row r="148" spans="1:12" ht="29.25" customHeight="1">
      <c r="A148" s="5" t="s">
        <v>460</v>
      </c>
      <c r="B148" s="5" t="s">
        <v>14</v>
      </c>
      <c r="C148" s="386" t="s">
        <v>288</v>
      </c>
      <c r="D148" s="284"/>
      <c r="E148" s="5" t="s">
        <v>11</v>
      </c>
      <c r="F148" s="177" t="s">
        <v>461</v>
      </c>
      <c r="G148" s="5"/>
      <c r="H148" s="13">
        <v>0</v>
      </c>
      <c r="I148" s="314">
        <v>0</v>
      </c>
      <c r="J148" s="286"/>
      <c r="K148" s="284"/>
      <c r="L148" s="196">
        <v>0</v>
      </c>
    </row>
    <row r="149" spans="1:12" ht="37.5" customHeight="1">
      <c r="A149" s="5" t="s">
        <v>462</v>
      </c>
      <c r="B149" s="5" t="s">
        <v>14</v>
      </c>
      <c r="C149" s="386" t="s">
        <v>288</v>
      </c>
      <c r="D149" s="284"/>
      <c r="E149" s="5" t="s">
        <v>12</v>
      </c>
      <c r="F149" s="177" t="s">
        <v>463</v>
      </c>
      <c r="G149" s="5"/>
      <c r="H149" s="13">
        <v>0</v>
      </c>
      <c r="I149" s="314">
        <v>0</v>
      </c>
      <c r="J149" s="286"/>
      <c r="K149" s="284"/>
      <c r="L149" s="196">
        <v>0</v>
      </c>
    </row>
    <row r="150" spans="1:12" ht="39.75" customHeight="1">
      <c r="A150" s="5" t="s">
        <v>464</v>
      </c>
      <c r="B150" s="5" t="s">
        <v>14</v>
      </c>
      <c r="C150" s="386" t="s">
        <v>288</v>
      </c>
      <c r="D150" s="284"/>
      <c r="E150" s="5" t="s">
        <v>13</v>
      </c>
      <c r="F150" s="177" t="s">
        <v>465</v>
      </c>
      <c r="G150" s="5"/>
      <c r="H150" s="13">
        <v>0</v>
      </c>
      <c r="I150" s="314">
        <v>0</v>
      </c>
      <c r="J150" s="286"/>
      <c r="K150" s="284"/>
      <c r="L150" s="196">
        <v>0</v>
      </c>
    </row>
    <row r="151" spans="1:12">
      <c r="A151" s="5" t="s">
        <v>466</v>
      </c>
      <c r="B151" s="5" t="s">
        <v>14</v>
      </c>
      <c r="C151" s="386" t="s">
        <v>288</v>
      </c>
      <c r="D151" s="284"/>
      <c r="E151" s="5" t="s">
        <v>14</v>
      </c>
      <c r="F151" s="177" t="s">
        <v>467</v>
      </c>
      <c r="G151" s="5"/>
      <c r="H151" s="13">
        <v>0</v>
      </c>
      <c r="I151" s="314">
        <v>0</v>
      </c>
      <c r="J151" s="286"/>
      <c r="K151" s="284"/>
      <c r="L151" s="196">
        <v>0</v>
      </c>
    </row>
    <row r="152" spans="1:12" ht="31.5" customHeight="1">
      <c r="A152" s="5" t="s">
        <v>468</v>
      </c>
      <c r="B152" s="5" t="s">
        <v>14</v>
      </c>
      <c r="C152" s="386" t="s">
        <v>289</v>
      </c>
      <c r="D152" s="324"/>
      <c r="E152" s="5" t="s">
        <v>295</v>
      </c>
      <c r="F152" s="177" t="s">
        <v>469</v>
      </c>
      <c r="G152" s="5"/>
      <c r="H152" s="13">
        <v>0</v>
      </c>
      <c r="I152" s="314">
        <v>0</v>
      </c>
      <c r="J152" s="323"/>
      <c r="K152" s="324"/>
      <c r="L152" s="196">
        <v>0</v>
      </c>
    </row>
    <row r="153" spans="1:12" ht="59.25" customHeight="1">
      <c r="A153" s="5" t="s">
        <v>470</v>
      </c>
      <c r="B153" s="5" t="s">
        <v>14</v>
      </c>
      <c r="C153" s="386" t="s">
        <v>289</v>
      </c>
      <c r="D153" s="284"/>
      <c r="E153" s="5" t="s">
        <v>11</v>
      </c>
      <c r="F153" s="177" t="s">
        <v>471</v>
      </c>
      <c r="G153" s="5"/>
      <c r="H153" s="13">
        <v>0</v>
      </c>
      <c r="I153" s="314">
        <v>0</v>
      </c>
      <c r="J153" s="286"/>
      <c r="K153" s="284"/>
      <c r="L153" s="196">
        <v>0</v>
      </c>
    </row>
    <row r="154" spans="1:12" ht="63.75" customHeight="1">
      <c r="A154" s="5" t="s">
        <v>472</v>
      </c>
      <c r="B154" s="5" t="s">
        <v>14</v>
      </c>
      <c r="C154" s="386" t="s">
        <v>289</v>
      </c>
      <c r="D154" s="284"/>
      <c r="E154" s="5" t="s">
        <v>12</v>
      </c>
      <c r="F154" s="177" t="s">
        <v>473</v>
      </c>
      <c r="G154" s="5"/>
      <c r="H154" s="13">
        <v>0</v>
      </c>
      <c r="I154" s="314">
        <v>0</v>
      </c>
      <c r="J154" s="286"/>
      <c r="K154" s="284"/>
      <c r="L154" s="196">
        <v>0</v>
      </c>
    </row>
    <row r="155" spans="1:12" ht="66.75" customHeight="1">
      <c r="A155" s="5" t="s">
        <v>474</v>
      </c>
      <c r="B155" s="5" t="s">
        <v>14</v>
      </c>
      <c r="C155" s="386" t="s">
        <v>289</v>
      </c>
      <c r="D155" s="284"/>
      <c r="E155" s="5" t="s">
        <v>13</v>
      </c>
      <c r="F155" s="177" t="s">
        <v>475</v>
      </c>
      <c r="G155" s="5"/>
      <c r="H155" s="13">
        <v>0</v>
      </c>
      <c r="I155" s="314">
        <v>0</v>
      </c>
      <c r="J155" s="286"/>
      <c r="K155" s="284"/>
      <c r="L155" s="196">
        <v>0</v>
      </c>
    </row>
    <row r="156" spans="1:12" ht="54" customHeight="1">
      <c r="A156" s="5" t="s">
        <v>476</v>
      </c>
      <c r="B156" s="5" t="s">
        <v>14</v>
      </c>
      <c r="C156" s="386" t="s">
        <v>289</v>
      </c>
      <c r="D156" s="284"/>
      <c r="E156" s="5" t="s">
        <v>14</v>
      </c>
      <c r="F156" s="177" t="s">
        <v>477</v>
      </c>
      <c r="G156" s="5"/>
      <c r="H156" s="13">
        <v>0</v>
      </c>
      <c r="I156" s="314">
        <v>0</v>
      </c>
      <c r="J156" s="286"/>
      <c r="K156" s="284"/>
      <c r="L156" s="196">
        <v>0</v>
      </c>
    </row>
    <row r="157" spans="1:12" ht="68.25" customHeight="1">
      <c r="A157" s="5" t="s">
        <v>478</v>
      </c>
      <c r="B157" s="5" t="s">
        <v>14</v>
      </c>
      <c r="C157" s="386" t="s">
        <v>289</v>
      </c>
      <c r="D157" s="284"/>
      <c r="E157" s="5" t="s">
        <v>15</v>
      </c>
      <c r="F157" s="177" t="s">
        <v>479</v>
      </c>
      <c r="G157" s="5"/>
      <c r="H157" s="13">
        <v>0</v>
      </c>
      <c r="I157" s="314">
        <v>0</v>
      </c>
      <c r="J157" s="286"/>
      <c r="K157" s="284"/>
      <c r="L157" s="196">
        <v>0</v>
      </c>
    </row>
    <row r="158" spans="1:12" ht="36" customHeight="1">
      <c r="A158" s="5" t="s">
        <v>480</v>
      </c>
      <c r="B158" s="5" t="s">
        <v>14</v>
      </c>
      <c r="C158" s="386" t="s">
        <v>289</v>
      </c>
      <c r="D158" s="284"/>
      <c r="E158" s="5" t="s">
        <v>16</v>
      </c>
      <c r="F158" s="177" t="s">
        <v>481</v>
      </c>
      <c r="G158" s="5"/>
      <c r="H158" s="13">
        <v>0</v>
      </c>
      <c r="I158" s="314">
        <v>0</v>
      </c>
      <c r="J158" s="286"/>
      <c r="K158" s="284"/>
      <c r="L158" s="196">
        <v>0</v>
      </c>
    </row>
    <row r="159" spans="1:12" ht="35.25" customHeight="1">
      <c r="A159" s="5" t="s">
        <v>482</v>
      </c>
      <c r="B159" s="5" t="s">
        <v>14</v>
      </c>
      <c r="C159" s="386" t="s">
        <v>289</v>
      </c>
      <c r="D159" s="284"/>
      <c r="E159" s="5" t="s">
        <v>288</v>
      </c>
      <c r="F159" s="177" t="s">
        <v>483</v>
      </c>
      <c r="G159" s="5"/>
      <c r="H159" s="13">
        <v>0</v>
      </c>
      <c r="I159" s="314">
        <v>0</v>
      </c>
      <c r="J159" s="286"/>
      <c r="K159" s="284"/>
      <c r="L159" s="196">
        <v>0</v>
      </c>
    </row>
    <row r="160" spans="1:12" ht="45.75" customHeight="1">
      <c r="A160" s="10" t="s">
        <v>484</v>
      </c>
      <c r="B160" s="10" t="s">
        <v>14</v>
      </c>
      <c r="C160" s="387" t="s">
        <v>485</v>
      </c>
      <c r="D160" s="318"/>
      <c r="E160" s="10" t="s">
        <v>295</v>
      </c>
      <c r="F160" s="178" t="s">
        <v>486</v>
      </c>
      <c r="G160" s="10"/>
      <c r="H160" s="14">
        <f>H161</f>
        <v>-264435</v>
      </c>
      <c r="I160" s="316">
        <f>I161</f>
        <v>0</v>
      </c>
      <c r="J160" s="317"/>
      <c r="K160" s="318"/>
      <c r="L160" s="211">
        <f>+L161</f>
        <v>-264435</v>
      </c>
    </row>
    <row r="161" spans="1:12" ht="49.5" customHeight="1">
      <c r="A161" s="5" t="s">
        <v>487</v>
      </c>
      <c r="B161" s="5" t="s">
        <v>14</v>
      </c>
      <c r="C161" s="386" t="s">
        <v>485</v>
      </c>
      <c r="D161" s="284"/>
      <c r="E161" s="5" t="s">
        <v>11</v>
      </c>
      <c r="F161" s="177" t="s">
        <v>488</v>
      </c>
      <c r="G161" s="5"/>
      <c r="H161" s="13">
        <v>-264435</v>
      </c>
      <c r="I161" s="314">
        <v>0</v>
      </c>
      <c r="J161" s="286"/>
      <c r="K161" s="284"/>
      <c r="L161" s="196">
        <v>-264435</v>
      </c>
    </row>
    <row r="162" spans="1:12" ht="46.5" customHeight="1">
      <c r="A162" s="10" t="s">
        <v>489</v>
      </c>
      <c r="B162" s="10" t="s">
        <v>15</v>
      </c>
      <c r="C162" s="387" t="s">
        <v>295</v>
      </c>
      <c r="D162" s="318"/>
      <c r="E162" s="10" t="s">
        <v>295</v>
      </c>
      <c r="F162" s="178" t="s">
        <v>490</v>
      </c>
      <c r="G162" s="10"/>
      <c r="H162" s="14">
        <f>H163+H170+H172+H174+H176+H178</f>
        <v>0</v>
      </c>
      <c r="I162" s="316">
        <f>I163+I170+I172+I174+I176+I178</f>
        <v>0</v>
      </c>
      <c r="J162" s="317"/>
      <c r="K162" s="318"/>
      <c r="L162" s="211">
        <f>L163+L170+L172+L174+L176+L16</f>
        <v>0</v>
      </c>
    </row>
    <row r="163" spans="1:12" ht="82.5" customHeight="1">
      <c r="A163" s="5" t="s">
        <v>491</v>
      </c>
      <c r="B163" s="5" t="s">
        <v>15</v>
      </c>
      <c r="C163" s="386" t="s">
        <v>11</v>
      </c>
      <c r="D163" s="284"/>
      <c r="E163" s="5" t="s">
        <v>295</v>
      </c>
      <c r="F163" s="177" t="s">
        <v>492</v>
      </c>
      <c r="G163" s="5"/>
      <c r="H163" s="13">
        <f>H164</f>
        <v>0</v>
      </c>
      <c r="I163" s="314">
        <f>I164</f>
        <v>0</v>
      </c>
      <c r="J163" s="286"/>
      <c r="K163" s="284"/>
      <c r="L163" s="196">
        <v>0</v>
      </c>
    </row>
    <row r="164" spans="1:12">
      <c r="A164" s="5" t="s">
        <v>493</v>
      </c>
      <c r="B164" s="5" t="s">
        <v>15</v>
      </c>
      <c r="C164" s="386" t="s">
        <v>11</v>
      </c>
      <c r="D164" s="284"/>
      <c r="E164" s="5" t="s">
        <v>11</v>
      </c>
      <c r="F164" s="177" t="s">
        <v>494</v>
      </c>
      <c r="G164" s="5"/>
      <c r="H164" s="13">
        <f>H165+H166+H167+H168+H169</f>
        <v>0</v>
      </c>
      <c r="I164" s="314">
        <f>I165+I166+I167+I168+I169</f>
        <v>0</v>
      </c>
      <c r="J164" s="286"/>
      <c r="K164" s="284"/>
      <c r="L164" s="196">
        <v>0</v>
      </c>
    </row>
    <row r="165" spans="1:12">
      <c r="A165" s="5"/>
      <c r="B165" s="5"/>
      <c r="C165" s="386"/>
      <c r="D165" s="284"/>
      <c r="E165" s="5"/>
      <c r="F165" s="177" t="s">
        <v>758</v>
      </c>
      <c r="G165" s="5" t="s">
        <v>757</v>
      </c>
      <c r="H165" s="13">
        <v>0</v>
      </c>
      <c r="I165" s="314">
        <v>0</v>
      </c>
      <c r="J165" s="286"/>
      <c r="K165" s="284"/>
      <c r="L165" s="196">
        <v>0</v>
      </c>
    </row>
    <row r="166" spans="1:12">
      <c r="A166" s="5"/>
      <c r="B166" s="5"/>
      <c r="C166" s="386"/>
      <c r="D166" s="284"/>
      <c r="E166" s="5"/>
      <c r="F166" s="177" t="s">
        <v>760</v>
      </c>
      <c r="G166" s="5" t="s">
        <v>759</v>
      </c>
      <c r="H166" s="13">
        <v>0</v>
      </c>
      <c r="I166" s="314">
        <v>0</v>
      </c>
      <c r="J166" s="286"/>
      <c r="K166" s="284"/>
      <c r="L166" s="196">
        <v>0</v>
      </c>
    </row>
    <row r="167" spans="1:12" ht="30">
      <c r="A167" s="5"/>
      <c r="B167" s="5"/>
      <c r="C167" s="386"/>
      <c r="D167" s="284"/>
      <c r="E167" s="5"/>
      <c r="F167" s="177" t="s">
        <v>794</v>
      </c>
      <c r="G167" s="5" t="s">
        <v>795</v>
      </c>
      <c r="H167" s="13">
        <v>0</v>
      </c>
      <c r="I167" s="314">
        <v>0</v>
      </c>
      <c r="J167" s="286"/>
      <c r="K167" s="284"/>
      <c r="L167" s="196">
        <v>0</v>
      </c>
    </row>
    <row r="168" spans="1:12">
      <c r="A168" s="5"/>
      <c r="B168" s="5"/>
      <c r="C168" s="386"/>
      <c r="D168" s="284"/>
      <c r="E168" s="5"/>
      <c r="F168" s="177" t="s">
        <v>815</v>
      </c>
      <c r="G168" s="5" t="s">
        <v>814</v>
      </c>
      <c r="H168" s="13">
        <v>0</v>
      </c>
      <c r="I168" s="314">
        <v>0</v>
      </c>
      <c r="J168" s="286"/>
      <c r="K168" s="284"/>
      <c r="L168" s="196">
        <v>0</v>
      </c>
    </row>
    <row r="169" spans="1:12">
      <c r="A169" s="5"/>
      <c r="B169" s="5"/>
      <c r="C169" s="386"/>
      <c r="D169" s="284"/>
      <c r="E169" s="5"/>
      <c r="F169" s="177" t="s">
        <v>823</v>
      </c>
      <c r="G169" s="5" t="s">
        <v>824</v>
      </c>
      <c r="H169" s="13">
        <v>0</v>
      </c>
      <c r="I169" s="314">
        <v>0</v>
      </c>
      <c r="J169" s="286"/>
      <c r="K169" s="284"/>
      <c r="L169" s="196">
        <v>0</v>
      </c>
    </row>
    <row r="170" spans="1:12">
      <c r="A170" s="5" t="s">
        <v>495</v>
      </c>
      <c r="B170" s="5" t="s">
        <v>15</v>
      </c>
      <c r="C170" s="386" t="s">
        <v>12</v>
      </c>
      <c r="D170" s="284"/>
      <c r="E170" s="5" t="s">
        <v>295</v>
      </c>
      <c r="F170" s="177" t="s">
        <v>496</v>
      </c>
      <c r="G170" s="5"/>
      <c r="H170" s="13">
        <v>0</v>
      </c>
      <c r="I170" s="314">
        <v>0</v>
      </c>
      <c r="J170" s="286"/>
      <c r="K170" s="284"/>
      <c r="L170" s="196">
        <v>0</v>
      </c>
    </row>
    <row r="171" spans="1:12">
      <c r="A171" s="5" t="s">
        <v>497</v>
      </c>
      <c r="B171" s="5" t="s">
        <v>15</v>
      </c>
      <c r="C171" s="386" t="s">
        <v>12</v>
      </c>
      <c r="D171" s="284"/>
      <c r="E171" s="5" t="s">
        <v>11</v>
      </c>
      <c r="F171" s="177" t="s">
        <v>498</v>
      </c>
      <c r="G171" s="5"/>
      <c r="H171" s="13">
        <v>0</v>
      </c>
      <c r="I171" s="314">
        <v>0</v>
      </c>
      <c r="J171" s="286"/>
      <c r="K171" s="284"/>
      <c r="L171" s="196">
        <v>0</v>
      </c>
    </row>
    <row r="172" spans="1:12" ht="30">
      <c r="A172" s="5" t="s">
        <v>499</v>
      </c>
      <c r="B172" s="5" t="s">
        <v>15</v>
      </c>
      <c r="C172" s="386" t="s">
        <v>13</v>
      </c>
      <c r="D172" s="284"/>
      <c r="E172" s="5" t="s">
        <v>295</v>
      </c>
      <c r="F172" s="177" t="s">
        <v>500</v>
      </c>
      <c r="G172" s="5"/>
      <c r="H172" s="13">
        <v>0</v>
      </c>
      <c r="I172" s="314">
        <v>0</v>
      </c>
      <c r="J172" s="286"/>
      <c r="K172" s="284"/>
      <c r="L172" s="196">
        <v>0</v>
      </c>
    </row>
    <row r="173" spans="1:12" ht="30">
      <c r="A173" s="5" t="s">
        <v>501</v>
      </c>
      <c r="B173" s="5" t="s">
        <v>15</v>
      </c>
      <c r="C173" s="386" t="s">
        <v>13</v>
      </c>
      <c r="D173" s="284"/>
      <c r="E173" s="5" t="s">
        <v>11</v>
      </c>
      <c r="F173" s="177" t="s">
        <v>502</v>
      </c>
      <c r="G173" s="5"/>
      <c r="H173" s="13">
        <v>0</v>
      </c>
      <c r="I173" s="314">
        <v>0</v>
      </c>
      <c r="J173" s="286"/>
      <c r="K173" s="284"/>
      <c r="L173" s="196">
        <v>0</v>
      </c>
    </row>
    <row r="174" spans="1:12" ht="30">
      <c r="A174" s="5" t="s">
        <v>503</v>
      </c>
      <c r="B174" s="5" t="s">
        <v>15</v>
      </c>
      <c r="C174" s="386" t="s">
        <v>14</v>
      </c>
      <c r="D174" s="284"/>
      <c r="E174" s="5" t="s">
        <v>295</v>
      </c>
      <c r="F174" s="177" t="s">
        <v>504</v>
      </c>
      <c r="G174" s="5"/>
      <c r="H174" s="13">
        <v>0</v>
      </c>
      <c r="I174" s="314">
        <v>0</v>
      </c>
      <c r="J174" s="286"/>
      <c r="K174" s="284"/>
      <c r="L174" s="196">
        <v>0</v>
      </c>
    </row>
    <row r="175" spans="1:12" ht="30">
      <c r="A175" s="5" t="s">
        <v>505</v>
      </c>
      <c r="B175" s="5" t="s">
        <v>15</v>
      </c>
      <c r="C175" s="386" t="s">
        <v>14</v>
      </c>
      <c r="D175" s="284"/>
      <c r="E175" s="5" t="s">
        <v>11</v>
      </c>
      <c r="F175" s="177" t="s">
        <v>506</v>
      </c>
      <c r="G175" s="5"/>
      <c r="H175" s="13">
        <v>0</v>
      </c>
      <c r="I175" s="314">
        <v>0</v>
      </c>
      <c r="J175" s="286"/>
      <c r="K175" s="284"/>
      <c r="L175" s="196">
        <v>0</v>
      </c>
    </row>
    <row r="176" spans="1:12" ht="45">
      <c r="A176" s="5" t="s">
        <v>507</v>
      </c>
      <c r="B176" s="5" t="s">
        <v>15</v>
      </c>
      <c r="C176" s="386" t="s">
        <v>15</v>
      </c>
      <c r="D176" s="284"/>
      <c r="E176" s="5" t="s">
        <v>295</v>
      </c>
      <c r="F176" s="177" t="s">
        <v>508</v>
      </c>
      <c r="G176" s="5"/>
      <c r="H176" s="13">
        <v>0</v>
      </c>
      <c r="I176" s="314">
        <v>0</v>
      </c>
      <c r="J176" s="286"/>
      <c r="K176" s="284"/>
      <c r="L176" s="196">
        <v>0</v>
      </c>
    </row>
    <row r="177" spans="1:12" ht="45">
      <c r="A177" s="5" t="s">
        <v>509</v>
      </c>
      <c r="B177" s="5" t="s">
        <v>15</v>
      </c>
      <c r="C177" s="386" t="s">
        <v>15</v>
      </c>
      <c r="D177" s="284"/>
      <c r="E177" s="5" t="s">
        <v>11</v>
      </c>
      <c r="F177" s="177" t="s">
        <v>510</v>
      </c>
      <c r="G177" s="5"/>
      <c r="H177" s="13">
        <v>0</v>
      </c>
      <c r="I177" s="314">
        <v>0</v>
      </c>
      <c r="J177" s="286"/>
      <c r="K177" s="284"/>
      <c r="L177" s="196">
        <v>0</v>
      </c>
    </row>
    <row r="178" spans="1:12" ht="30">
      <c r="A178" s="5" t="s">
        <v>511</v>
      </c>
      <c r="B178" s="5" t="s">
        <v>15</v>
      </c>
      <c r="C178" s="386" t="s">
        <v>16</v>
      </c>
      <c r="D178" s="284"/>
      <c r="E178" s="5" t="s">
        <v>295</v>
      </c>
      <c r="F178" s="177" t="s">
        <v>512</v>
      </c>
      <c r="G178" s="5"/>
      <c r="H178" s="13">
        <v>0</v>
      </c>
      <c r="I178" s="314">
        <v>0</v>
      </c>
      <c r="J178" s="286"/>
      <c r="K178" s="284"/>
      <c r="L178" s="196">
        <v>0</v>
      </c>
    </row>
    <row r="179" spans="1:12" ht="30">
      <c r="A179" s="5" t="s">
        <v>513</v>
      </c>
      <c r="B179" s="5" t="s">
        <v>15</v>
      </c>
      <c r="C179" s="386" t="s">
        <v>16</v>
      </c>
      <c r="D179" s="284"/>
      <c r="E179" s="5" t="s">
        <v>11</v>
      </c>
      <c r="F179" s="177" t="s">
        <v>514</v>
      </c>
      <c r="G179" s="5"/>
      <c r="H179" s="13">
        <v>0</v>
      </c>
      <c r="I179" s="314">
        <v>0</v>
      </c>
      <c r="J179" s="286"/>
      <c r="K179" s="284"/>
      <c r="L179" s="196">
        <v>0</v>
      </c>
    </row>
    <row r="180" spans="1:12" ht="90">
      <c r="A180" s="10" t="s">
        <v>515</v>
      </c>
      <c r="B180" s="10" t="s">
        <v>16</v>
      </c>
      <c r="C180" s="387" t="s">
        <v>295</v>
      </c>
      <c r="D180" s="318"/>
      <c r="E180" s="10" t="s">
        <v>295</v>
      </c>
      <c r="F180" s="178" t="s">
        <v>516</v>
      </c>
      <c r="G180" s="10"/>
      <c r="H180" s="14">
        <f>I180+L180</f>
        <v>317386</v>
      </c>
      <c r="I180" s="316">
        <f>I181+I183+I185+I188+I197+I199</f>
        <v>311986</v>
      </c>
      <c r="J180" s="317"/>
      <c r="K180" s="318"/>
      <c r="L180" s="211">
        <f>L181+L183+L185+L188+L197+L199</f>
        <v>5400</v>
      </c>
    </row>
    <row r="181" spans="1:12" ht="30">
      <c r="A181" s="5" t="s">
        <v>517</v>
      </c>
      <c r="B181" s="5" t="s">
        <v>16</v>
      </c>
      <c r="C181" s="386" t="s">
        <v>11</v>
      </c>
      <c r="D181" s="284"/>
      <c r="E181" s="5" t="s">
        <v>295</v>
      </c>
      <c r="F181" s="177" t="s">
        <v>518</v>
      </c>
      <c r="G181" s="5"/>
      <c r="H181" s="13">
        <v>0</v>
      </c>
      <c r="I181" s="314">
        <v>0</v>
      </c>
      <c r="J181" s="286"/>
      <c r="K181" s="284"/>
      <c r="L181" s="196">
        <v>0</v>
      </c>
    </row>
    <row r="182" spans="1:12">
      <c r="A182" s="5" t="s">
        <v>519</v>
      </c>
      <c r="B182" s="5" t="s">
        <v>16</v>
      </c>
      <c r="C182" s="386" t="s">
        <v>11</v>
      </c>
      <c r="D182" s="284"/>
      <c r="E182" s="5" t="s">
        <v>11</v>
      </c>
      <c r="F182" s="177" t="s">
        <v>520</v>
      </c>
      <c r="G182" s="5"/>
      <c r="H182" s="13">
        <v>0</v>
      </c>
      <c r="I182" s="314">
        <v>0</v>
      </c>
      <c r="J182" s="286"/>
      <c r="K182" s="284"/>
      <c r="L182" s="196">
        <v>0</v>
      </c>
    </row>
    <row r="183" spans="1:12">
      <c r="A183" s="5" t="s">
        <v>521</v>
      </c>
      <c r="B183" s="5" t="s">
        <v>16</v>
      </c>
      <c r="C183" s="386" t="s">
        <v>12</v>
      </c>
      <c r="D183" s="284"/>
      <c r="E183" s="5" t="s">
        <v>295</v>
      </c>
      <c r="F183" s="177" t="s">
        <v>522</v>
      </c>
      <c r="G183" s="5"/>
      <c r="H183" s="13">
        <v>0</v>
      </c>
      <c r="I183" s="314">
        <v>0</v>
      </c>
      <c r="J183" s="286"/>
      <c r="K183" s="284"/>
      <c r="L183" s="196">
        <v>0</v>
      </c>
    </row>
    <row r="184" spans="1:12">
      <c r="A184" s="5" t="s">
        <v>523</v>
      </c>
      <c r="B184" s="5" t="s">
        <v>16</v>
      </c>
      <c r="C184" s="386" t="s">
        <v>12</v>
      </c>
      <c r="D184" s="284"/>
      <c r="E184" s="5" t="s">
        <v>11</v>
      </c>
      <c r="F184" s="177" t="s">
        <v>524</v>
      </c>
      <c r="G184" s="5"/>
      <c r="H184" s="13">
        <v>0</v>
      </c>
      <c r="I184" s="314">
        <v>0</v>
      </c>
      <c r="J184" s="286"/>
      <c r="K184" s="284"/>
      <c r="L184" s="196">
        <v>0</v>
      </c>
    </row>
    <row r="185" spans="1:12">
      <c r="A185" s="5" t="s">
        <v>525</v>
      </c>
      <c r="B185" s="5" t="s">
        <v>16</v>
      </c>
      <c r="C185" s="386" t="s">
        <v>13</v>
      </c>
      <c r="D185" s="284"/>
      <c r="E185" s="5" t="s">
        <v>295</v>
      </c>
      <c r="F185" s="177" t="s">
        <v>526</v>
      </c>
      <c r="G185" s="5"/>
      <c r="H185" s="13">
        <f>H186</f>
        <v>0</v>
      </c>
      <c r="I185" s="314">
        <f>I186</f>
        <v>0</v>
      </c>
      <c r="J185" s="286"/>
      <c r="K185" s="284"/>
      <c r="L185" s="196">
        <f>L186</f>
        <v>0</v>
      </c>
    </row>
    <row r="186" spans="1:12">
      <c r="A186" s="5" t="s">
        <v>527</v>
      </c>
      <c r="B186" s="5" t="s">
        <v>16</v>
      </c>
      <c r="C186" s="386" t="s">
        <v>13</v>
      </c>
      <c r="D186" s="284"/>
      <c r="E186" s="5" t="s">
        <v>11</v>
      </c>
      <c r="F186" s="177" t="s">
        <v>528</v>
      </c>
      <c r="G186" s="5"/>
      <c r="H186" s="13">
        <f>H187</f>
        <v>0</v>
      </c>
      <c r="I186" s="314">
        <f>I187</f>
        <v>0</v>
      </c>
      <c r="J186" s="286"/>
      <c r="K186" s="284"/>
      <c r="L186" s="196">
        <f>L187</f>
        <v>0</v>
      </c>
    </row>
    <row r="187" spans="1:12">
      <c r="A187" s="5"/>
      <c r="B187" s="5"/>
      <c r="C187" s="386"/>
      <c r="D187" s="284"/>
      <c r="E187" s="5"/>
      <c r="F187" s="177" t="s">
        <v>1012</v>
      </c>
      <c r="G187" s="5" t="s">
        <v>1011</v>
      </c>
      <c r="H187" s="13">
        <v>0</v>
      </c>
      <c r="I187" s="314">
        <v>0</v>
      </c>
      <c r="J187" s="286"/>
      <c r="K187" s="284"/>
      <c r="L187" s="196">
        <v>0</v>
      </c>
    </row>
    <row r="188" spans="1:12">
      <c r="A188" s="10" t="s">
        <v>529</v>
      </c>
      <c r="B188" s="10" t="s">
        <v>16</v>
      </c>
      <c r="C188" s="387" t="s">
        <v>14</v>
      </c>
      <c r="D188" s="318"/>
      <c r="E188" s="10" t="s">
        <v>295</v>
      </c>
      <c r="F188" s="178" t="s">
        <v>530</v>
      </c>
      <c r="G188" s="10"/>
      <c r="H188" s="14">
        <f>H189</f>
        <v>0</v>
      </c>
      <c r="I188" s="316">
        <v>0</v>
      </c>
      <c r="J188" s="317"/>
      <c r="K188" s="318"/>
      <c r="L188" s="211">
        <f>L189</f>
        <v>0</v>
      </c>
    </row>
    <row r="189" spans="1:12">
      <c r="A189" s="5" t="s">
        <v>531</v>
      </c>
      <c r="B189" s="5" t="s">
        <v>16</v>
      </c>
      <c r="C189" s="386" t="s">
        <v>14</v>
      </c>
      <c r="D189" s="324"/>
      <c r="E189" s="5" t="s">
        <v>11</v>
      </c>
      <c r="F189" s="177" t="s">
        <v>532</v>
      </c>
      <c r="G189" s="5"/>
      <c r="H189" s="13">
        <f>H190+H191+H192+H193+H195</f>
        <v>0</v>
      </c>
      <c r="I189" s="412">
        <v>0</v>
      </c>
      <c r="J189" s="323"/>
      <c r="K189" s="324"/>
      <c r="L189" s="196">
        <f>L190+L195</f>
        <v>0</v>
      </c>
    </row>
    <row r="190" spans="1:12" ht="30">
      <c r="A190" s="5"/>
      <c r="B190" s="5"/>
      <c r="C190" s="386"/>
      <c r="D190" s="284"/>
      <c r="E190" s="5"/>
      <c r="F190" s="177" t="s">
        <v>794</v>
      </c>
      <c r="G190" s="5" t="s">
        <v>795</v>
      </c>
      <c r="H190" s="13">
        <v>0</v>
      </c>
      <c r="I190" s="412">
        <v>0</v>
      </c>
      <c r="J190" s="286"/>
      <c r="K190" s="284"/>
      <c r="L190" s="196">
        <v>0</v>
      </c>
    </row>
    <row r="191" spans="1:12">
      <c r="A191" s="5"/>
      <c r="B191" s="5"/>
      <c r="C191" s="386"/>
      <c r="D191" s="284"/>
      <c r="E191" s="5"/>
      <c r="F191" s="177" t="s">
        <v>799</v>
      </c>
      <c r="G191" s="5" t="s">
        <v>798</v>
      </c>
      <c r="H191" s="13">
        <v>0</v>
      </c>
      <c r="I191" s="412">
        <v>0</v>
      </c>
      <c r="J191" s="286"/>
      <c r="K191" s="284"/>
      <c r="L191" s="196">
        <v>0</v>
      </c>
    </row>
    <row r="192" spans="1:12" ht="30">
      <c r="A192" s="5"/>
      <c r="B192" s="5"/>
      <c r="C192" s="386"/>
      <c r="D192" s="284"/>
      <c r="E192" s="5"/>
      <c r="F192" s="177" t="s">
        <v>803</v>
      </c>
      <c r="G192" s="5" t="s">
        <v>802</v>
      </c>
      <c r="H192" s="13">
        <v>0</v>
      </c>
      <c r="I192" s="412">
        <v>0</v>
      </c>
      <c r="J192" s="286"/>
      <c r="K192" s="284"/>
      <c r="L192" s="196">
        <v>0</v>
      </c>
    </row>
    <row r="193" spans="1:12">
      <c r="A193" s="5"/>
      <c r="B193" s="5"/>
      <c r="C193" s="386"/>
      <c r="D193" s="284"/>
      <c r="E193" s="5"/>
      <c r="F193" s="177" t="s">
        <v>823</v>
      </c>
      <c r="G193" s="5" t="s">
        <v>824</v>
      </c>
      <c r="H193" s="13">
        <v>0</v>
      </c>
      <c r="I193" s="412">
        <v>0</v>
      </c>
      <c r="J193" s="286"/>
      <c r="K193" s="284"/>
      <c r="L193" s="196">
        <v>0</v>
      </c>
    </row>
    <row r="194" spans="1:12">
      <c r="A194" s="5"/>
      <c r="B194" s="5"/>
      <c r="C194" s="386"/>
      <c r="D194" s="284"/>
      <c r="E194" s="5"/>
      <c r="F194" s="177" t="s">
        <v>833</v>
      </c>
      <c r="G194" s="5" t="s">
        <v>834</v>
      </c>
      <c r="H194" s="13">
        <v>0</v>
      </c>
      <c r="I194" s="412">
        <v>0</v>
      </c>
      <c r="J194" s="286"/>
      <c r="K194" s="284"/>
      <c r="L194" s="196">
        <v>0</v>
      </c>
    </row>
    <row r="195" spans="1:12">
      <c r="A195" s="5"/>
      <c r="B195" s="5"/>
      <c r="C195" s="396"/>
      <c r="D195" s="397"/>
      <c r="E195" s="5"/>
      <c r="F195" s="177" t="str">
        <f ca="1">$F$195</f>
        <v>- Շենքերի և շինությունների կառուցում</v>
      </c>
      <c r="G195" s="5">
        <v>5112</v>
      </c>
      <c r="H195" s="13">
        <v>0</v>
      </c>
      <c r="I195" s="383">
        <v>0</v>
      </c>
      <c r="J195" s="384"/>
      <c r="K195" s="385"/>
      <c r="L195" s="196">
        <v>0</v>
      </c>
    </row>
    <row r="196" spans="1:12">
      <c r="A196" s="5"/>
      <c r="B196" s="5"/>
      <c r="C196" s="179"/>
      <c r="D196" s="180"/>
      <c r="E196" s="5"/>
      <c r="F196" s="177"/>
      <c r="G196" s="5"/>
      <c r="H196" s="13"/>
      <c r="I196" s="183"/>
      <c r="J196" s="184"/>
      <c r="K196" s="185"/>
      <c r="L196" s="196"/>
    </row>
    <row r="197" spans="1:12" ht="60">
      <c r="A197" s="5" t="s">
        <v>533</v>
      </c>
      <c r="B197" s="5" t="s">
        <v>16</v>
      </c>
      <c r="C197" s="386" t="s">
        <v>15</v>
      </c>
      <c r="D197" s="284"/>
      <c r="E197" s="5" t="s">
        <v>295</v>
      </c>
      <c r="F197" s="177" t="s">
        <v>534</v>
      </c>
      <c r="G197" s="5"/>
      <c r="H197" s="13">
        <v>0</v>
      </c>
      <c r="I197" s="314">
        <v>0</v>
      </c>
      <c r="J197" s="286"/>
      <c r="K197" s="284"/>
      <c r="L197" s="196">
        <v>0</v>
      </c>
    </row>
    <row r="198" spans="1:12" ht="60">
      <c r="A198" s="5" t="s">
        <v>535</v>
      </c>
      <c r="B198" s="5" t="s">
        <v>16</v>
      </c>
      <c r="C198" s="386" t="s">
        <v>15</v>
      </c>
      <c r="D198" s="284"/>
      <c r="E198" s="5" t="s">
        <v>11</v>
      </c>
      <c r="F198" s="177" t="s">
        <v>536</v>
      </c>
      <c r="G198" s="5"/>
      <c r="H198" s="13">
        <v>0</v>
      </c>
      <c r="I198" s="314">
        <v>0</v>
      </c>
      <c r="J198" s="286"/>
      <c r="K198" s="284"/>
      <c r="L198" s="196">
        <v>0</v>
      </c>
    </row>
    <row r="199" spans="1:12" ht="45">
      <c r="A199" s="5" t="s">
        <v>537</v>
      </c>
      <c r="B199" s="5" t="s">
        <v>16</v>
      </c>
      <c r="C199" s="386" t="s">
        <v>16</v>
      </c>
      <c r="D199" s="284"/>
      <c r="E199" s="5" t="s">
        <v>295</v>
      </c>
      <c r="F199" s="177" t="s">
        <v>538</v>
      </c>
      <c r="G199" s="5"/>
      <c r="H199" s="14">
        <f>H200</f>
        <v>317386</v>
      </c>
      <c r="I199" s="316">
        <f>I200</f>
        <v>311986</v>
      </c>
      <c r="J199" s="317"/>
      <c r="K199" s="318"/>
      <c r="L199" s="211">
        <f>L200</f>
        <v>5400</v>
      </c>
    </row>
    <row r="200" spans="1:12" ht="45">
      <c r="A200" s="10" t="s">
        <v>539</v>
      </c>
      <c r="B200" s="10" t="s">
        <v>16</v>
      </c>
      <c r="C200" s="387" t="s">
        <v>16</v>
      </c>
      <c r="D200" s="318"/>
      <c r="E200" s="10" t="s">
        <v>11</v>
      </c>
      <c r="F200" s="178" t="s">
        <v>540</v>
      </c>
      <c r="G200" s="10"/>
      <c r="H200" s="186">
        <f>H201+H202+H203+H204+H205+H207+H208+H209+H210+H211+H212+H213+H214+H215+H216+H206+H217+H218</f>
        <v>317386</v>
      </c>
      <c r="I200" s="316">
        <f>I201+I202+I203+I204+I205+I207+I208+I209+I210+I211+I212+I213+I214+I215+I216+I206+I217+I218</f>
        <v>311986</v>
      </c>
      <c r="J200" s="317"/>
      <c r="K200" s="318"/>
      <c r="L200" s="211">
        <f>L216+L217+L218</f>
        <v>5400</v>
      </c>
    </row>
    <row r="201" spans="1:12" ht="30">
      <c r="A201" s="5"/>
      <c r="B201" s="5"/>
      <c r="C201" s="396"/>
      <c r="D201" s="397"/>
      <c r="E201" s="5"/>
      <c r="F201" s="177" t="s">
        <v>737</v>
      </c>
      <c r="G201" s="5">
        <v>4111</v>
      </c>
      <c r="H201" s="13">
        <f>I201</f>
        <v>120000</v>
      </c>
      <c r="I201" s="398">
        <v>120000</v>
      </c>
      <c r="J201" s="399"/>
      <c r="K201" s="400"/>
      <c r="L201" s="230">
        <v>0</v>
      </c>
    </row>
    <row r="202" spans="1:12" ht="30">
      <c r="A202" s="5"/>
      <c r="B202" s="5"/>
      <c r="C202" s="179"/>
      <c r="D202" s="180"/>
      <c r="E202" s="5"/>
      <c r="F202" s="177" t="s">
        <v>739</v>
      </c>
      <c r="G202" s="5">
        <v>4112</v>
      </c>
      <c r="H202" s="256">
        <f t="shared" ref="H202:H215" si="1">I202</f>
        <v>5900</v>
      </c>
      <c r="I202" s="398">
        <v>5900</v>
      </c>
      <c r="J202" s="399"/>
      <c r="K202" s="400"/>
      <c r="L202" s="196">
        <v>0</v>
      </c>
    </row>
    <row r="203" spans="1:12">
      <c r="A203" s="5"/>
      <c r="B203" s="5"/>
      <c r="C203" s="396"/>
      <c r="D203" s="397"/>
      <c r="E203" s="5"/>
      <c r="F203" s="177" t="s">
        <v>760</v>
      </c>
      <c r="G203" s="5">
        <v>4213</v>
      </c>
      <c r="H203" s="256">
        <f t="shared" si="1"/>
        <v>36000</v>
      </c>
      <c r="I203" s="398">
        <v>36000</v>
      </c>
      <c r="J203" s="399"/>
      <c r="K203" s="400"/>
      <c r="L203" s="196">
        <v>0</v>
      </c>
    </row>
    <row r="204" spans="1:12">
      <c r="A204" s="5"/>
      <c r="B204" s="5"/>
      <c r="C204" s="396"/>
      <c r="D204" s="397"/>
      <c r="E204" s="5"/>
      <c r="F204" s="177" t="s">
        <v>764</v>
      </c>
      <c r="G204" s="5">
        <v>4215</v>
      </c>
      <c r="H204" s="256">
        <f t="shared" si="1"/>
        <v>0</v>
      </c>
      <c r="I204" s="398">
        <v>0</v>
      </c>
      <c r="J204" s="399"/>
      <c r="K204" s="400"/>
      <c r="L204" s="196">
        <v>0</v>
      </c>
    </row>
    <row r="205" spans="1:12" ht="30">
      <c r="A205" s="5"/>
      <c r="B205" s="5"/>
      <c r="C205" s="396"/>
      <c r="D205" s="397"/>
      <c r="E205" s="5"/>
      <c r="F205" s="177" t="s">
        <v>766</v>
      </c>
      <c r="G205" s="5">
        <v>4216</v>
      </c>
      <c r="H205" s="256">
        <f t="shared" si="1"/>
        <v>6936</v>
      </c>
      <c r="I205" s="398">
        <v>6936</v>
      </c>
      <c r="J205" s="399"/>
      <c r="K205" s="400"/>
      <c r="L205" s="196">
        <v>0</v>
      </c>
    </row>
    <row r="206" spans="1:12" s="234" customFormat="1">
      <c r="A206" s="236"/>
      <c r="B206" s="236"/>
      <c r="C206" s="237"/>
      <c r="D206" s="238"/>
      <c r="E206" s="236"/>
      <c r="F206" s="177"/>
      <c r="G206" s="236">
        <v>4232</v>
      </c>
      <c r="H206" s="256">
        <f t="shared" si="1"/>
        <v>50</v>
      </c>
      <c r="I206" s="398">
        <v>50</v>
      </c>
      <c r="J206" s="399"/>
      <c r="K206" s="400"/>
      <c r="L206" s="196">
        <v>0</v>
      </c>
    </row>
    <row r="207" spans="1:12" ht="30">
      <c r="A207" s="5"/>
      <c r="B207" s="5"/>
      <c r="C207" s="396"/>
      <c r="D207" s="397"/>
      <c r="E207" s="5"/>
      <c r="F207" s="177" t="s">
        <v>794</v>
      </c>
      <c r="G207" s="5">
        <v>4239</v>
      </c>
      <c r="H207" s="256">
        <f t="shared" si="1"/>
        <v>6000</v>
      </c>
      <c r="I207" s="398">
        <v>6000</v>
      </c>
      <c r="J207" s="399"/>
      <c r="K207" s="400"/>
      <c r="L207" s="196">
        <v>0</v>
      </c>
    </row>
    <row r="208" spans="1:12">
      <c r="A208" s="5"/>
      <c r="B208" s="5"/>
      <c r="C208" s="396"/>
      <c r="D208" s="397"/>
      <c r="E208" s="5"/>
      <c r="F208" s="177" t="s">
        <v>783</v>
      </c>
      <c r="G208" s="5">
        <v>4241</v>
      </c>
      <c r="H208" s="256">
        <f t="shared" si="1"/>
        <v>5300</v>
      </c>
      <c r="I208" s="398">
        <v>5300</v>
      </c>
      <c r="J208" s="399"/>
      <c r="K208" s="400"/>
      <c r="L208" s="196">
        <v>0</v>
      </c>
    </row>
    <row r="209" spans="1:12" ht="30">
      <c r="A209" s="5"/>
      <c r="B209" s="5"/>
      <c r="C209" s="396"/>
      <c r="D209" s="397"/>
      <c r="E209" s="5"/>
      <c r="F209" s="177" t="s">
        <v>803</v>
      </c>
      <c r="G209" s="5">
        <v>4251</v>
      </c>
      <c r="H209" s="256">
        <f t="shared" si="1"/>
        <v>41500</v>
      </c>
      <c r="I209" s="398">
        <v>41500</v>
      </c>
      <c r="J209" s="399"/>
      <c r="K209" s="400"/>
      <c r="L209" s="196">
        <v>0</v>
      </c>
    </row>
    <row r="210" spans="1:12" ht="30">
      <c r="A210" s="5"/>
      <c r="B210" s="5"/>
      <c r="C210" s="396"/>
      <c r="D210" s="397"/>
      <c r="E210" s="5"/>
      <c r="F210" s="177" t="s">
        <v>805</v>
      </c>
      <c r="G210" s="5">
        <v>4252</v>
      </c>
      <c r="H210" s="256">
        <f t="shared" si="1"/>
        <v>8400</v>
      </c>
      <c r="I210" s="398">
        <v>8400</v>
      </c>
      <c r="J210" s="399"/>
      <c r="K210" s="400"/>
      <c r="L210" s="196">
        <v>0</v>
      </c>
    </row>
    <row r="211" spans="1:12">
      <c r="A211" s="5"/>
      <c r="B211" s="5"/>
      <c r="C211" s="396"/>
      <c r="D211" s="397"/>
      <c r="E211" s="5"/>
      <c r="F211" s="177" t="s">
        <v>809</v>
      </c>
      <c r="G211" s="5">
        <v>4261</v>
      </c>
      <c r="H211" s="256">
        <f t="shared" si="1"/>
        <v>200</v>
      </c>
      <c r="I211" s="398">
        <v>200</v>
      </c>
      <c r="J211" s="399"/>
      <c r="K211" s="400"/>
      <c r="L211" s="196">
        <v>0</v>
      </c>
    </row>
    <row r="212" spans="1:12">
      <c r="A212" s="5"/>
      <c r="B212" s="5"/>
      <c r="C212" s="396"/>
      <c r="D212" s="397"/>
      <c r="E212" s="5"/>
      <c r="F212" s="177" t="s">
        <v>815</v>
      </c>
      <c r="G212" s="5">
        <v>4264</v>
      </c>
      <c r="H212" s="256">
        <f t="shared" si="1"/>
        <v>37200</v>
      </c>
      <c r="I212" s="398">
        <v>37200</v>
      </c>
      <c r="J212" s="399"/>
      <c r="K212" s="400"/>
      <c r="L212" s="196">
        <v>0</v>
      </c>
    </row>
    <row r="213" spans="1:12" ht="30">
      <c r="A213" s="5"/>
      <c r="B213" s="5"/>
      <c r="C213" s="396"/>
      <c r="D213" s="397"/>
      <c r="E213" s="5"/>
      <c r="F213" s="177" t="s">
        <v>821</v>
      </c>
      <c r="G213" s="5">
        <v>4267</v>
      </c>
      <c r="H213" s="256">
        <f t="shared" si="1"/>
        <v>200</v>
      </c>
      <c r="I213" s="398">
        <v>200</v>
      </c>
      <c r="J213" s="399"/>
      <c r="K213" s="400"/>
      <c r="L213" s="196">
        <v>0</v>
      </c>
    </row>
    <row r="214" spans="1:12">
      <c r="A214" s="5"/>
      <c r="B214" s="5"/>
      <c r="C214" s="396"/>
      <c r="D214" s="397"/>
      <c r="E214" s="5"/>
      <c r="F214" s="177" t="s">
        <v>823</v>
      </c>
      <c r="G214" s="5">
        <v>4269</v>
      </c>
      <c r="H214" s="256">
        <f t="shared" si="1"/>
        <v>44000</v>
      </c>
      <c r="I214" s="398">
        <v>44000</v>
      </c>
      <c r="J214" s="399"/>
      <c r="K214" s="400"/>
      <c r="L214" s="196">
        <v>0</v>
      </c>
    </row>
    <row r="215" spans="1:12">
      <c r="A215" s="5"/>
      <c r="B215" s="5"/>
      <c r="C215" s="179"/>
      <c r="D215" s="180"/>
      <c r="E215" s="5"/>
      <c r="F215" s="177" t="s">
        <v>967</v>
      </c>
      <c r="G215" s="5">
        <v>4823</v>
      </c>
      <c r="H215" s="256">
        <f t="shared" si="1"/>
        <v>300</v>
      </c>
      <c r="I215" s="398">
        <v>300</v>
      </c>
      <c r="J215" s="399"/>
      <c r="K215" s="400"/>
      <c r="L215" s="196">
        <v>0</v>
      </c>
    </row>
    <row r="216" spans="1:12">
      <c r="A216" s="5"/>
      <c r="B216" s="5"/>
      <c r="C216" s="179"/>
      <c r="D216" s="180"/>
      <c r="E216" s="5"/>
      <c r="F216" s="177" t="s">
        <v>1200</v>
      </c>
      <c r="G216" s="5">
        <v>5122</v>
      </c>
      <c r="H216" s="13">
        <f>L216</f>
        <v>2000</v>
      </c>
      <c r="I216" s="398">
        <v>0</v>
      </c>
      <c r="J216" s="399"/>
      <c r="K216" s="400"/>
      <c r="L216" s="196">
        <v>2000</v>
      </c>
    </row>
    <row r="217" spans="1:12" s="234" customFormat="1">
      <c r="A217" s="236"/>
      <c r="B217" s="236"/>
      <c r="C217" s="237"/>
      <c r="D217" s="238"/>
      <c r="E217" s="236"/>
      <c r="F217" s="229" t="s">
        <v>1212</v>
      </c>
      <c r="G217" s="236">
        <v>5132</v>
      </c>
      <c r="H217" s="235">
        <f>L217</f>
        <v>600</v>
      </c>
      <c r="I217" s="398">
        <v>0</v>
      </c>
      <c r="J217" s="399"/>
      <c r="K217" s="400"/>
      <c r="L217" s="196">
        <v>600</v>
      </c>
    </row>
    <row r="218" spans="1:12" s="234" customFormat="1" ht="30">
      <c r="A218" s="236"/>
      <c r="B218" s="236"/>
      <c r="C218" s="237"/>
      <c r="D218" s="238"/>
      <c r="E218" s="236"/>
      <c r="F218" s="229" t="s">
        <v>1201</v>
      </c>
      <c r="G218" s="236">
        <v>5134</v>
      </c>
      <c r="H218" s="235">
        <f>L218</f>
        <v>2800</v>
      </c>
      <c r="I218" s="398">
        <v>0</v>
      </c>
      <c r="J218" s="399"/>
      <c r="K218" s="400"/>
      <c r="L218" s="196">
        <v>2800</v>
      </c>
    </row>
    <row r="219" spans="1:12" ht="60">
      <c r="A219" s="10" t="s">
        <v>541</v>
      </c>
      <c r="B219" s="10" t="s">
        <v>288</v>
      </c>
      <c r="C219" s="387" t="s">
        <v>295</v>
      </c>
      <c r="D219" s="318"/>
      <c r="E219" s="10" t="s">
        <v>295</v>
      </c>
      <c r="F219" s="178" t="s">
        <v>542</v>
      </c>
      <c r="G219" s="10"/>
      <c r="H219" s="14">
        <f>H220+H224+H229+H234+H236+H238</f>
        <v>1260</v>
      </c>
      <c r="I219" s="316">
        <f>I220+I224+I229+I234+I236+I238</f>
        <v>1260</v>
      </c>
      <c r="J219" s="317"/>
      <c r="K219" s="318"/>
      <c r="L219" s="211">
        <f>L220+L224+L229+L234+L236+L238</f>
        <v>0</v>
      </c>
    </row>
    <row r="220" spans="1:12" ht="30">
      <c r="A220" s="5" t="s">
        <v>543</v>
      </c>
      <c r="B220" s="5" t="s">
        <v>288</v>
      </c>
      <c r="C220" s="386" t="s">
        <v>11</v>
      </c>
      <c r="D220" s="284"/>
      <c r="E220" s="5" t="s">
        <v>295</v>
      </c>
      <c r="F220" s="177" t="s">
        <v>544</v>
      </c>
      <c r="G220" s="5"/>
      <c r="H220" s="13">
        <v>0</v>
      </c>
      <c r="I220" s="314">
        <v>0</v>
      </c>
      <c r="J220" s="286"/>
      <c r="K220" s="284"/>
      <c r="L220" s="196">
        <v>0</v>
      </c>
    </row>
    <row r="221" spans="1:12">
      <c r="A221" s="5" t="s">
        <v>545</v>
      </c>
      <c r="B221" s="5" t="s">
        <v>288</v>
      </c>
      <c r="C221" s="386" t="s">
        <v>11</v>
      </c>
      <c r="D221" s="284"/>
      <c r="E221" s="5" t="s">
        <v>11</v>
      </c>
      <c r="F221" s="177" t="s">
        <v>546</v>
      </c>
      <c r="G221" s="5"/>
      <c r="H221" s="13">
        <v>0</v>
      </c>
      <c r="I221" s="314">
        <v>0</v>
      </c>
      <c r="J221" s="286"/>
      <c r="K221" s="284"/>
      <c r="L221" s="196">
        <v>0</v>
      </c>
    </row>
    <row r="222" spans="1:12">
      <c r="A222" s="5" t="s">
        <v>547</v>
      </c>
      <c r="B222" s="5" t="s">
        <v>288</v>
      </c>
      <c r="C222" s="386" t="s">
        <v>11</v>
      </c>
      <c r="D222" s="284"/>
      <c r="E222" s="5" t="s">
        <v>12</v>
      </c>
      <c r="F222" s="177" t="s">
        <v>548</v>
      </c>
      <c r="G222" s="5"/>
      <c r="H222" s="13">
        <v>0</v>
      </c>
      <c r="I222" s="314">
        <v>0</v>
      </c>
      <c r="J222" s="286"/>
      <c r="K222" s="284"/>
      <c r="L222" s="196">
        <v>0</v>
      </c>
    </row>
    <row r="223" spans="1:12">
      <c r="A223" s="5" t="s">
        <v>549</v>
      </c>
      <c r="B223" s="5" t="s">
        <v>288</v>
      </c>
      <c r="C223" s="386" t="s">
        <v>11</v>
      </c>
      <c r="D223" s="284"/>
      <c r="E223" s="5" t="s">
        <v>13</v>
      </c>
      <c r="F223" s="177" t="s">
        <v>550</v>
      </c>
      <c r="G223" s="5"/>
      <c r="H223" s="13">
        <v>0</v>
      </c>
      <c r="I223" s="314">
        <v>0</v>
      </c>
      <c r="J223" s="286"/>
      <c r="K223" s="284"/>
      <c r="L223" s="196">
        <v>0</v>
      </c>
    </row>
    <row r="224" spans="1:12" ht="30">
      <c r="A224" s="5" t="s">
        <v>551</v>
      </c>
      <c r="B224" s="5" t="s">
        <v>288</v>
      </c>
      <c r="C224" s="386" t="s">
        <v>12</v>
      </c>
      <c r="D224" s="284"/>
      <c r="E224" s="5" t="s">
        <v>295</v>
      </c>
      <c r="F224" s="177" t="s">
        <v>552</v>
      </c>
      <c r="G224" s="5"/>
      <c r="H224" s="13">
        <v>0</v>
      </c>
      <c r="I224" s="314">
        <v>0</v>
      </c>
      <c r="J224" s="286"/>
      <c r="K224" s="284"/>
      <c r="L224" s="196">
        <v>0</v>
      </c>
    </row>
    <row r="225" spans="1:14" ht="30">
      <c r="A225" s="5" t="s">
        <v>553</v>
      </c>
      <c r="B225" s="5" t="s">
        <v>288</v>
      </c>
      <c r="C225" s="386" t="s">
        <v>12</v>
      </c>
      <c r="D225" s="284"/>
      <c r="E225" s="5" t="s">
        <v>11</v>
      </c>
      <c r="F225" s="177" t="s">
        <v>554</v>
      </c>
      <c r="G225" s="5"/>
      <c r="H225" s="13">
        <v>0</v>
      </c>
      <c r="I225" s="314">
        <v>0</v>
      </c>
      <c r="J225" s="286"/>
      <c r="K225" s="284"/>
      <c r="L225" s="196">
        <v>0</v>
      </c>
    </row>
    <row r="226" spans="1:14" ht="30">
      <c r="A226" s="5" t="s">
        <v>555</v>
      </c>
      <c r="B226" s="5" t="s">
        <v>288</v>
      </c>
      <c r="C226" s="386" t="s">
        <v>12</v>
      </c>
      <c r="D226" s="284"/>
      <c r="E226" s="5" t="s">
        <v>12</v>
      </c>
      <c r="F226" s="177" t="s">
        <v>556</v>
      </c>
      <c r="G226" s="5"/>
      <c r="H226" s="13">
        <v>0</v>
      </c>
      <c r="I226" s="314">
        <v>0</v>
      </c>
      <c r="J226" s="286"/>
      <c r="K226" s="284"/>
      <c r="L226" s="196">
        <v>0</v>
      </c>
    </row>
    <row r="227" spans="1:14">
      <c r="A227" s="5" t="s">
        <v>557</v>
      </c>
      <c r="B227" s="5" t="s">
        <v>288</v>
      </c>
      <c r="C227" s="386" t="s">
        <v>12</v>
      </c>
      <c r="D227" s="284"/>
      <c r="E227" s="5" t="s">
        <v>13</v>
      </c>
      <c r="F227" s="177" t="s">
        <v>558</v>
      </c>
      <c r="G227" s="5"/>
      <c r="H227" s="13">
        <v>0</v>
      </c>
      <c r="I227" s="314">
        <v>0</v>
      </c>
      <c r="J227" s="286"/>
      <c r="K227" s="284"/>
      <c r="L227" s="196">
        <v>0</v>
      </c>
    </row>
    <row r="228" spans="1:14">
      <c r="A228" s="5" t="s">
        <v>559</v>
      </c>
      <c r="B228" s="5" t="s">
        <v>288</v>
      </c>
      <c r="C228" s="386" t="s">
        <v>12</v>
      </c>
      <c r="D228" s="284"/>
      <c r="E228" s="5" t="s">
        <v>14</v>
      </c>
      <c r="F228" s="177" t="s">
        <v>560</v>
      </c>
      <c r="G228" s="5"/>
      <c r="H228" s="13">
        <v>0</v>
      </c>
      <c r="I228" s="314">
        <v>0</v>
      </c>
      <c r="J228" s="286"/>
      <c r="K228" s="284"/>
      <c r="L228" s="196">
        <v>0</v>
      </c>
    </row>
    <row r="229" spans="1:14" ht="30">
      <c r="A229" s="5" t="s">
        <v>561</v>
      </c>
      <c r="B229" s="5" t="s">
        <v>288</v>
      </c>
      <c r="C229" s="386" t="s">
        <v>13</v>
      </c>
      <c r="D229" s="284"/>
      <c r="E229" s="5" t="s">
        <v>295</v>
      </c>
      <c r="F229" s="177" t="s">
        <v>562</v>
      </c>
      <c r="G229" s="5"/>
      <c r="H229" s="13">
        <v>0</v>
      </c>
      <c r="I229" s="314">
        <v>0</v>
      </c>
      <c r="J229" s="286"/>
      <c r="K229" s="284"/>
      <c r="L229" s="196">
        <v>0</v>
      </c>
    </row>
    <row r="230" spans="1:14" ht="30">
      <c r="A230" s="5" t="s">
        <v>563</v>
      </c>
      <c r="B230" s="5" t="s">
        <v>288</v>
      </c>
      <c r="C230" s="386" t="s">
        <v>13</v>
      </c>
      <c r="D230" s="284"/>
      <c r="E230" s="5" t="s">
        <v>11</v>
      </c>
      <c r="F230" s="177" t="s">
        <v>564</v>
      </c>
      <c r="G230" s="5"/>
      <c r="H230" s="13">
        <v>0</v>
      </c>
      <c r="I230" s="314">
        <v>0</v>
      </c>
      <c r="J230" s="286"/>
      <c r="K230" s="284"/>
      <c r="L230" s="196">
        <v>0</v>
      </c>
    </row>
    <row r="231" spans="1:14" ht="30">
      <c r="A231" s="5" t="s">
        <v>565</v>
      </c>
      <c r="B231" s="5" t="s">
        <v>288</v>
      </c>
      <c r="C231" s="386" t="s">
        <v>13</v>
      </c>
      <c r="D231" s="284"/>
      <c r="E231" s="5" t="s">
        <v>12</v>
      </c>
      <c r="F231" s="177" t="s">
        <v>566</v>
      </c>
      <c r="G231" s="5"/>
      <c r="H231" s="13">
        <v>0</v>
      </c>
      <c r="I231" s="314">
        <v>0</v>
      </c>
      <c r="J231" s="286"/>
      <c r="K231" s="284"/>
      <c r="L231" s="196">
        <v>0</v>
      </c>
    </row>
    <row r="232" spans="1:14" ht="30">
      <c r="A232" s="5" t="s">
        <v>567</v>
      </c>
      <c r="B232" s="5" t="s">
        <v>288</v>
      </c>
      <c r="C232" s="386" t="s">
        <v>13</v>
      </c>
      <c r="D232" s="284"/>
      <c r="E232" s="5" t="s">
        <v>13</v>
      </c>
      <c r="F232" s="177" t="s">
        <v>568</v>
      </c>
      <c r="G232" s="5"/>
      <c r="H232" s="13">
        <v>0</v>
      </c>
      <c r="I232" s="314">
        <v>0</v>
      </c>
      <c r="J232" s="286"/>
      <c r="K232" s="284"/>
      <c r="L232" s="196">
        <v>0</v>
      </c>
    </row>
    <row r="233" spans="1:14" ht="45">
      <c r="A233" s="5" t="s">
        <v>569</v>
      </c>
      <c r="B233" s="5" t="s">
        <v>288</v>
      </c>
      <c r="C233" s="386" t="s">
        <v>13</v>
      </c>
      <c r="D233" s="284"/>
      <c r="E233" s="5" t="s">
        <v>14</v>
      </c>
      <c r="F233" s="177" t="s">
        <v>570</v>
      </c>
      <c r="G233" s="5"/>
      <c r="H233" s="13">
        <v>0</v>
      </c>
      <c r="I233" s="314">
        <v>0</v>
      </c>
      <c r="J233" s="286"/>
      <c r="K233" s="284"/>
      <c r="L233" s="196">
        <v>0</v>
      </c>
    </row>
    <row r="234" spans="1:14" ht="30">
      <c r="A234" s="5" t="s">
        <v>571</v>
      </c>
      <c r="B234" s="5" t="s">
        <v>288</v>
      </c>
      <c r="C234" s="386" t="s">
        <v>14</v>
      </c>
      <c r="D234" s="284"/>
      <c r="E234" s="5" t="s">
        <v>295</v>
      </c>
      <c r="F234" s="177" t="s">
        <v>572</v>
      </c>
      <c r="G234" s="5"/>
      <c r="H234" s="13">
        <v>0</v>
      </c>
      <c r="I234" s="314">
        <v>0</v>
      </c>
      <c r="J234" s="286"/>
      <c r="K234" s="284"/>
      <c r="L234" s="196">
        <v>0</v>
      </c>
    </row>
    <row r="235" spans="1:14" ht="30">
      <c r="A235" s="5" t="s">
        <v>573</v>
      </c>
      <c r="B235" s="5" t="s">
        <v>288</v>
      </c>
      <c r="C235" s="386" t="s">
        <v>14</v>
      </c>
      <c r="D235" s="284"/>
      <c r="E235" s="5" t="s">
        <v>11</v>
      </c>
      <c r="F235" s="177" t="s">
        <v>574</v>
      </c>
      <c r="G235" s="5"/>
      <c r="H235" s="13">
        <v>0</v>
      </c>
      <c r="I235" s="314">
        <v>0</v>
      </c>
      <c r="J235" s="286"/>
      <c r="K235" s="284"/>
      <c r="L235" s="196">
        <v>0</v>
      </c>
    </row>
    <row r="236" spans="1:14" ht="45">
      <c r="A236" s="5" t="s">
        <v>575</v>
      </c>
      <c r="B236" s="5" t="s">
        <v>288</v>
      </c>
      <c r="C236" s="386" t="s">
        <v>15</v>
      </c>
      <c r="D236" s="284"/>
      <c r="E236" s="5" t="s">
        <v>295</v>
      </c>
      <c r="F236" s="177" t="s">
        <v>576</v>
      </c>
      <c r="G236" s="5"/>
      <c r="H236" s="13">
        <v>0</v>
      </c>
      <c r="I236" s="314">
        <v>0</v>
      </c>
      <c r="J236" s="286"/>
      <c r="K236" s="284"/>
      <c r="L236" s="196">
        <v>0</v>
      </c>
    </row>
    <row r="237" spans="1:14" ht="45">
      <c r="A237" s="5" t="s">
        <v>577</v>
      </c>
      <c r="B237" s="5" t="s">
        <v>288</v>
      </c>
      <c r="C237" s="386" t="s">
        <v>15</v>
      </c>
      <c r="D237" s="284"/>
      <c r="E237" s="5" t="s">
        <v>11</v>
      </c>
      <c r="F237" s="177" t="s">
        <v>578</v>
      </c>
      <c r="G237" s="5"/>
      <c r="H237" s="13">
        <v>0</v>
      </c>
      <c r="I237" s="314">
        <v>0</v>
      </c>
      <c r="J237" s="286"/>
      <c r="K237" s="284"/>
      <c r="L237" s="196">
        <v>0</v>
      </c>
    </row>
    <row r="238" spans="1:14" ht="30">
      <c r="A238" s="5" t="s">
        <v>579</v>
      </c>
      <c r="B238" s="5" t="s">
        <v>288</v>
      </c>
      <c r="C238" s="386" t="s">
        <v>16</v>
      </c>
      <c r="D238" s="284"/>
      <c r="E238" s="5" t="s">
        <v>295</v>
      </c>
      <c r="F238" s="177" t="s">
        <v>580</v>
      </c>
      <c r="G238" s="5"/>
      <c r="H238" s="13">
        <v>1260</v>
      </c>
      <c r="I238" s="314">
        <v>1260</v>
      </c>
      <c r="J238" s="286"/>
      <c r="K238" s="284"/>
      <c r="L238" s="196">
        <v>0</v>
      </c>
    </row>
    <row r="239" spans="1:14" ht="30">
      <c r="A239" s="5" t="s">
        <v>581</v>
      </c>
      <c r="B239" s="5" t="s">
        <v>288</v>
      </c>
      <c r="C239" s="386" t="s">
        <v>16</v>
      </c>
      <c r="D239" s="284"/>
      <c r="E239" s="5" t="s">
        <v>11</v>
      </c>
      <c r="F239" s="177" t="s">
        <v>582</v>
      </c>
      <c r="G239" s="5"/>
      <c r="H239" s="13"/>
      <c r="I239" s="314"/>
      <c r="J239" s="286"/>
      <c r="K239" s="284"/>
      <c r="L239" s="196">
        <v>0</v>
      </c>
    </row>
    <row r="240" spans="1:14" ht="45">
      <c r="A240" s="192"/>
      <c r="B240" s="192"/>
      <c r="C240" s="192"/>
      <c r="D240" s="191"/>
      <c r="E240" s="192"/>
      <c r="F240" s="177" t="s">
        <v>885</v>
      </c>
      <c r="G240" s="192" t="s">
        <v>886</v>
      </c>
      <c r="H240" s="198">
        <v>1260</v>
      </c>
      <c r="I240" s="408">
        <v>1260</v>
      </c>
      <c r="J240" s="310"/>
      <c r="K240" s="306"/>
      <c r="L240" s="196">
        <v>0</v>
      </c>
      <c r="M240" s="195"/>
      <c r="N240" s="195"/>
    </row>
    <row r="241" spans="1:14" s="190" customFormat="1" ht="30">
      <c r="A241" s="5" t="s">
        <v>583</v>
      </c>
      <c r="B241" s="5" t="s">
        <v>288</v>
      </c>
      <c r="C241" s="386" t="s">
        <v>16</v>
      </c>
      <c r="D241" s="284"/>
      <c r="E241" s="5" t="s">
        <v>12</v>
      </c>
      <c r="F241" s="177" t="s">
        <v>584</v>
      </c>
      <c r="G241" s="194"/>
      <c r="H241" s="193"/>
      <c r="I241" s="409"/>
      <c r="J241" s="410"/>
      <c r="K241" s="411"/>
      <c r="L241" s="218">
        <v>0</v>
      </c>
      <c r="M241" s="195"/>
      <c r="N241" s="195"/>
    </row>
    <row r="242" spans="1:14">
      <c r="A242" s="5"/>
      <c r="B242" s="5"/>
      <c r="C242" s="386"/>
      <c r="D242" s="284"/>
      <c r="E242" s="5"/>
      <c r="F242" s="177" t="s">
        <v>815</v>
      </c>
      <c r="G242" s="5" t="s">
        <v>814</v>
      </c>
      <c r="H242" s="199">
        <v>0</v>
      </c>
      <c r="I242" s="407">
        <v>0</v>
      </c>
      <c r="J242" s="272"/>
      <c r="K242" s="296"/>
      <c r="L242" s="196">
        <v>0</v>
      </c>
    </row>
    <row r="243" spans="1:14" ht="45">
      <c r="A243" s="5"/>
      <c r="B243" s="5"/>
      <c r="C243" s="386"/>
      <c r="D243" s="284"/>
      <c r="E243" s="5"/>
      <c r="F243" s="177" t="s">
        <v>885</v>
      </c>
      <c r="G243" s="5" t="s">
        <v>886</v>
      </c>
      <c r="H243" s="13"/>
      <c r="I243" s="314"/>
      <c r="J243" s="286"/>
      <c r="K243" s="284"/>
      <c r="L243" s="196">
        <v>0</v>
      </c>
    </row>
    <row r="244" spans="1:14" ht="60">
      <c r="A244" s="10" t="s">
        <v>585</v>
      </c>
      <c r="B244" s="10" t="s">
        <v>289</v>
      </c>
      <c r="C244" s="387" t="s">
        <v>295</v>
      </c>
      <c r="D244" s="318"/>
      <c r="E244" s="10" t="s">
        <v>295</v>
      </c>
      <c r="F244" s="178" t="s">
        <v>586</v>
      </c>
      <c r="G244" s="10"/>
      <c r="H244" s="11">
        <f>H245+H249+H279+H285+H290+H292</f>
        <v>199117</v>
      </c>
      <c r="I244" s="319">
        <f>I245+I249+I279+I285+I290+I292</f>
        <v>102550</v>
      </c>
      <c r="J244" s="317"/>
      <c r="K244" s="318"/>
      <c r="L244" s="213">
        <f>L245+L249+L279+L285+L290+L292</f>
        <v>96567</v>
      </c>
    </row>
    <row r="245" spans="1:14" ht="30">
      <c r="A245" s="5" t="s">
        <v>587</v>
      </c>
      <c r="B245" s="5" t="s">
        <v>289</v>
      </c>
      <c r="C245" s="386" t="s">
        <v>11</v>
      </c>
      <c r="D245" s="324"/>
      <c r="E245" s="5" t="s">
        <v>295</v>
      </c>
      <c r="F245" s="177" t="s">
        <v>588</v>
      </c>
      <c r="G245" s="5"/>
      <c r="H245" s="14">
        <f>H246</f>
        <v>4000</v>
      </c>
      <c r="I245" s="316">
        <f>I246</f>
        <v>4000</v>
      </c>
      <c r="J245" s="317"/>
      <c r="K245" s="318"/>
      <c r="L245" s="196">
        <v>0</v>
      </c>
    </row>
    <row r="246" spans="1:14">
      <c r="A246" s="5" t="s">
        <v>589</v>
      </c>
      <c r="B246" s="5" t="s">
        <v>289</v>
      </c>
      <c r="C246" s="386" t="s">
        <v>11</v>
      </c>
      <c r="D246" s="284"/>
      <c r="E246" s="5" t="s">
        <v>11</v>
      </c>
      <c r="F246" s="177" t="s">
        <v>590</v>
      </c>
      <c r="G246" s="5"/>
      <c r="H246" s="13">
        <f>H247+H248</f>
        <v>4000</v>
      </c>
      <c r="I246" s="314">
        <f>I247+I248</f>
        <v>4000</v>
      </c>
      <c r="J246" s="286"/>
      <c r="K246" s="284"/>
      <c r="L246" s="196">
        <v>0</v>
      </c>
      <c r="M246" s="197"/>
      <c r="N246" s="197"/>
    </row>
    <row r="247" spans="1:14" ht="30">
      <c r="A247" s="5"/>
      <c r="B247" s="5"/>
      <c r="C247" s="386"/>
      <c r="D247" s="284"/>
      <c r="E247" s="5"/>
      <c r="F247" s="177" t="s">
        <v>794</v>
      </c>
      <c r="G247" s="5" t="s">
        <v>795</v>
      </c>
      <c r="H247" s="13">
        <v>1000</v>
      </c>
      <c r="I247" s="314">
        <v>1000</v>
      </c>
      <c r="J247" s="286"/>
      <c r="K247" s="284"/>
      <c r="L247" s="196">
        <v>0</v>
      </c>
    </row>
    <row r="248" spans="1:14">
      <c r="A248" s="5"/>
      <c r="B248" s="5"/>
      <c r="C248" s="386"/>
      <c r="D248" s="284"/>
      <c r="E248" s="5"/>
      <c r="F248" s="177" t="s">
        <v>823</v>
      </c>
      <c r="G248" s="5" t="s">
        <v>824</v>
      </c>
      <c r="H248" s="13">
        <v>3000</v>
      </c>
      <c r="I248" s="314">
        <v>3000</v>
      </c>
      <c r="J248" s="286"/>
      <c r="K248" s="284"/>
      <c r="L248" s="196">
        <v>0</v>
      </c>
    </row>
    <row r="249" spans="1:14">
      <c r="A249" s="5" t="s">
        <v>591</v>
      </c>
      <c r="B249" s="5" t="s">
        <v>289</v>
      </c>
      <c r="C249" s="386" t="s">
        <v>12</v>
      </c>
      <c r="D249" s="324"/>
      <c r="E249" s="5" t="s">
        <v>295</v>
      </c>
      <c r="F249" s="177" t="s">
        <v>592</v>
      </c>
      <c r="G249" s="5"/>
      <c r="H249" s="9">
        <f>H250+H251+H252+H268+H274+H275+H276</f>
        <v>190117</v>
      </c>
      <c r="I249" s="315">
        <f>I252+I268</f>
        <v>93550</v>
      </c>
      <c r="J249" s="286"/>
      <c r="K249" s="284"/>
      <c r="L249" s="214">
        <f>L250+L251+L252+L268+L274+L275+L276</f>
        <v>96567</v>
      </c>
      <c r="M249" s="197"/>
      <c r="N249" s="197"/>
    </row>
    <row r="250" spans="1:14">
      <c r="A250" s="5" t="s">
        <v>593</v>
      </c>
      <c r="B250" s="5" t="s">
        <v>289</v>
      </c>
      <c r="C250" s="386" t="s">
        <v>12</v>
      </c>
      <c r="D250" s="284"/>
      <c r="E250" s="5" t="s">
        <v>11</v>
      </c>
      <c r="F250" s="177" t="s">
        <v>594</v>
      </c>
      <c r="G250" s="5"/>
      <c r="H250" s="13">
        <v>0</v>
      </c>
      <c r="I250" s="314">
        <v>0</v>
      </c>
      <c r="J250" s="286"/>
      <c r="K250" s="284"/>
      <c r="L250" s="196">
        <v>0</v>
      </c>
    </row>
    <row r="251" spans="1:14">
      <c r="A251" s="5" t="s">
        <v>595</v>
      </c>
      <c r="B251" s="5" t="s">
        <v>289</v>
      </c>
      <c r="C251" s="386" t="s">
        <v>12</v>
      </c>
      <c r="D251" s="284"/>
      <c r="E251" s="5" t="s">
        <v>12</v>
      </c>
      <c r="F251" s="177" t="s">
        <v>596</v>
      </c>
      <c r="G251" s="5"/>
      <c r="H251" s="13">
        <v>0</v>
      </c>
      <c r="I251" s="314">
        <v>0</v>
      </c>
      <c r="J251" s="286"/>
      <c r="K251" s="284"/>
      <c r="L251" s="196">
        <v>0</v>
      </c>
    </row>
    <row r="252" spans="1:14" ht="30">
      <c r="A252" s="5" t="s">
        <v>597</v>
      </c>
      <c r="B252" s="5" t="s">
        <v>289</v>
      </c>
      <c r="C252" s="386" t="s">
        <v>12</v>
      </c>
      <c r="D252" s="284"/>
      <c r="E252" s="5" t="s">
        <v>13</v>
      </c>
      <c r="F252" s="177" t="s">
        <v>598</v>
      </c>
      <c r="G252" s="5"/>
      <c r="H252" s="9">
        <f>I252+L252</f>
        <v>132875</v>
      </c>
      <c r="I252" s="315">
        <f>I253+I254+I255+I256+I257+I258+I259+I261+I262+I263+I264+I265+I266</f>
        <v>85700</v>
      </c>
      <c r="J252" s="286"/>
      <c r="K252" s="284"/>
      <c r="L252" s="214">
        <f>L253+L254+L255+L256+L257+L258+L259+L260+L261+L262+L263+L264+L265+L266+L267</f>
        <v>47175</v>
      </c>
    </row>
    <row r="253" spans="1:14" ht="30">
      <c r="A253" s="5"/>
      <c r="B253" s="5"/>
      <c r="C253" s="386"/>
      <c r="D253" s="284"/>
      <c r="E253" s="5"/>
      <c r="F253" s="177" t="s">
        <v>737</v>
      </c>
      <c r="G253" s="5" t="s">
        <v>736</v>
      </c>
      <c r="H253" s="13">
        <v>0</v>
      </c>
      <c r="I253" s="314">
        <v>0</v>
      </c>
      <c r="J253" s="286"/>
      <c r="K253" s="284"/>
      <c r="L253" s="196">
        <v>0</v>
      </c>
    </row>
    <row r="254" spans="1:14" ht="30">
      <c r="A254" s="5"/>
      <c r="B254" s="5"/>
      <c r="C254" s="386"/>
      <c r="D254" s="284"/>
      <c r="E254" s="5"/>
      <c r="F254" s="177" t="s">
        <v>739</v>
      </c>
      <c r="G254" s="5" t="s">
        <v>738</v>
      </c>
      <c r="H254" s="13">
        <v>0</v>
      </c>
      <c r="I254" s="314">
        <v>0</v>
      </c>
      <c r="J254" s="286"/>
      <c r="K254" s="284"/>
      <c r="L254" s="196">
        <v>0</v>
      </c>
    </row>
    <row r="255" spans="1:14">
      <c r="A255" s="5"/>
      <c r="B255" s="5"/>
      <c r="C255" s="396"/>
      <c r="D255" s="397"/>
      <c r="E255" s="5"/>
      <c r="F255" s="177" t="s">
        <v>758</v>
      </c>
      <c r="G255" s="5" t="s">
        <v>757</v>
      </c>
      <c r="H255" s="13">
        <v>0</v>
      </c>
      <c r="I255" s="401">
        <v>0</v>
      </c>
      <c r="J255" s="402"/>
      <c r="K255" s="403"/>
      <c r="L255" s="196">
        <v>0</v>
      </c>
    </row>
    <row r="256" spans="1:14">
      <c r="A256" s="5"/>
      <c r="B256" s="5"/>
      <c r="C256" s="386"/>
      <c r="D256" s="284"/>
      <c r="E256" s="5"/>
      <c r="F256" s="177" t="s">
        <v>760</v>
      </c>
      <c r="G256" s="5" t="s">
        <v>759</v>
      </c>
      <c r="H256" s="13">
        <v>0</v>
      </c>
      <c r="I256" s="314">
        <v>0</v>
      </c>
      <c r="J256" s="286"/>
      <c r="K256" s="284"/>
      <c r="L256" s="196">
        <v>0</v>
      </c>
    </row>
    <row r="257" spans="1:12">
      <c r="A257" s="5"/>
      <c r="B257" s="5"/>
      <c r="C257" s="386"/>
      <c r="D257" s="284"/>
      <c r="E257" s="5"/>
      <c r="F257" s="177" t="s">
        <v>792</v>
      </c>
      <c r="G257" s="5" t="s">
        <v>791</v>
      </c>
      <c r="H257" s="13">
        <v>0</v>
      </c>
      <c r="I257" s="314">
        <v>0</v>
      </c>
      <c r="J257" s="286"/>
      <c r="K257" s="284"/>
      <c r="L257" s="196">
        <v>0</v>
      </c>
    </row>
    <row r="258" spans="1:12" ht="30">
      <c r="A258" s="5"/>
      <c r="B258" s="5"/>
      <c r="C258" s="386"/>
      <c r="D258" s="284"/>
      <c r="E258" s="5"/>
      <c r="F258" s="177" t="s">
        <v>794</v>
      </c>
      <c r="G258" s="5" t="s">
        <v>795</v>
      </c>
      <c r="H258" s="13">
        <v>0</v>
      </c>
      <c r="I258" s="314">
        <v>0</v>
      </c>
      <c r="J258" s="286"/>
      <c r="K258" s="284"/>
      <c r="L258" s="196">
        <v>0</v>
      </c>
    </row>
    <row r="259" spans="1:12" ht="30">
      <c r="A259" s="5"/>
      <c r="B259" s="5"/>
      <c r="C259" s="386"/>
      <c r="D259" s="284"/>
      <c r="E259" s="5"/>
      <c r="F259" s="177" t="s">
        <v>805</v>
      </c>
      <c r="G259" s="5" t="s">
        <v>804</v>
      </c>
      <c r="H259" s="13">
        <v>0</v>
      </c>
      <c r="I259" s="314">
        <v>0</v>
      </c>
      <c r="J259" s="286"/>
      <c r="K259" s="284"/>
      <c r="L259" s="196">
        <v>0</v>
      </c>
    </row>
    <row r="260" spans="1:12">
      <c r="A260" s="5"/>
      <c r="B260" s="5"/>
      <c r="C260" s="386"/>
      <c r="D260" s="284"/>
      <c r="E260" s="5"/>
      <c r="F260" s="177" t="s">
        <v>809</v>
      </c>
      <c r="G260" s="5" t="s">
        <v>808</v>
      </c>
      <c r="H260" s="13">
        <v>0</v>
      </c>
      <c r="I260" s="314">
        <v>0</v>
      </c>
      <c r="J260" s="286"/>
      <c r="K260" s="284"/>
      <c r="L260" s="196">
        <v>0</v>
      </c>
    </row>
    <row r="261" spans="1:12" ht="30">
      <c r="A261" s="5"/>
      <c r="B261" s="5"/>
      <c r="C261" s="386"/>
      <c r="D261" s="284"/>
      <c r="E261" s="5"/>
      <c r="F261" s="177" t="s">
        <v>821</v>
      </c>
      <c r="G261" s="5" t="s">
        <v>820</v>
      </c>
      <c r="H261" s="13">
        <v>0</v>
      </c>
      <c r="I261" s="314">
        <v>0</v>
      </c>
      <c r="J261" s="286"/>
      <c r="K261" s="284"/>
      <c r="L261" s="196">
        <v>0</v>
      </c>
    </row>
    <row r="262" spans="1:12">
      <c r="A262" s="5"/>
      <c r="B262" s="5"/>
      <c r="C262" s="386"/>
      <c r="D262" s="284"/>
      <c r="E262" s="5"/>
      <c r="F262" s="177" t="s">
        <v>823</v>
      </c>
      <c r="G262" s="5" t="s">
        <v>824</v>
      </c>
      <c r="H262" s="13">
        <v>200</v>
      </c>
      <c r="I262" s="314">
        <v>200</v>
      </c>
      <c r="J262" s="286"/>
      <c r="K262" s="284"/>
      <c r="L262" s="196">
        <v>0</v>
      </c>
    </row>
    <row r="263" spans="1:12" ht="45">
      <c r="A263" s="5"/>
      <c r="B263" s="5"/>
      <c r="C263" s="386"/>
      <c r="D263" s="284"/>
      <c r="E263" s="5"/>
      <c r="F263" s="177" t="s">
        <v>858</v>
      </c>
      <c r="G263" s="187" t="s">
        <v>859</v>
      </c>
      <c r="H263" s="188">
        <v>85500</v>
      </c>
      <c r="I263" s="395">
        <v>85500</v>
      </c>
      <c r="J263" s="323"/>
      <c r="K263" s="324"/>
      <c r="L263" s="215">
        <v>0</v>
      </c>
    </row>
    <row r="264" spans="1:12">
      <c r="A264" s="5"/>
      <c r="B264" s="5"/>
      <c r="C264" s="386"/>
      <c r="D264" s="284"/>
      <c r="E264" s="5"/>
      <c r="F264" s="177" t="s">
        <v>1012</v>
      </c>
      <c r="G264" s="187" t="s">
        <v>1011</v>
      </c>
      <c r="H264" s="188">
        <v>0</v>
      </c>
      <c r="I264" s="395">
        <v>0</v>
      </c>
      <c r="J264" s="323"/>
      <c r="K264" s="324"/>
      <c r="L264" s="215">
        <v>0</v>
      </c>
    </row>
    <row r="265" spans="1:12" ht="30">
      <c r="A265" s="5"/>
      <c r="B265" s="5"/>
      <c r="C265" s="396"/>
      <c r="D265" s="397"/>
      <c r="E265" s="5"/>
      <c r="F265" s="177" t="s">
        <v>1203</v>
      </c>
      <c r="G265" s="187">
        <v>5113</v>
      </c>
      <c r="H265" s="188">
        <v>42575</v>
      </c>
      <c r="I265" s="404">
        <v>0</v>
      </c>
      <c r="J265" s="405"/>
      <c r="K265" s="406"/>
      <c r="L265" s="215">
        <v>42575</v>
      </c>
    </row>
    <row r="266" spans="1:12">
      <c r="A266" s="5"/>
      <c r="B266" s="5"/>
      <c r="C266" s="179"/>
      <c r="D266" s="180"/>
      <c r="E266" s="5"/>
      <c r="F266" s="177" t="s">
        <v>1200</v>
      </c>
      <c r="G266" s="187">
        <v>5122</v>
      </c>
      <c r="H266" s="188">
        <v>4200</v>
      </c>
      <c r="I266" s="404">
        <v>0</v>
      </c>
      <c r="J266" s="405"/>
      <c r="K266" s="406"/>
      <c r="L266" s="215">
        <v>4200</v>
      </c>
    </row>
    <row r="267" spans="1:12" s="257" customFormat="1" ht="30">
      <c r="A267" s="258"/>
      <c r="B267" s="258"/>
      <c r="C267" s="259"/>
      <c r="D267" s="260"/>
      <c r="E267" s="258"/>
      <c r="F267" s="229" t="s">
        <v>1201</v>
      </c>
      <c r="G267" s="187">
        <v>5134</v>
      </c>
      <c r="H267" s="261">
        <f>L267</f>
        <v>400</v>
      </c>
      <c r="I267" s="404"/>
      <c r="J267" s="405"/>
      <c r="K267" s="406"/>
      <c r="L267" s="215">
        <v>400</v>
      </c>
    </row>
    <row r="268" spans="1:12" ht="30">
      <c r="A268" s="5" t="s">
        <v>599</v>
      </c>
      <c r="B268" s="5" t="s">
        <v>289</v>
      </c>
      <c r="C268" s="386" t="s">
        <v>12</v>
      </c>
      <c r="D268" s="284"/>
      <c r="E268" s="5" t="s">
        <v>14</v>
      </c>
      <c r="F268" s="177" t="s">
        <v>600</v>
      </c>
      <c r="G268" s="5"/>
      <c r="H268" s="14">
        <f>H269+H270+H271+H272</f>
        <v>7850</v>
      </c>
      <c r="I268" s="316">
        <f>I269+I270+I271+I272</f>
        <v>7850</v>
      </c>
      <c r="J268" s="317"/>
      <c r="K268" s="318"/>
      <c r="L268" s="211">
        <v>0</v>
      </c>
    </row>
    <row r="269" spans="1:12">
      <c r="A269" s="5"/>
      <c r="B269" s="5"/>
      <c r="C269" s="386"/>
      <c r="D269" s="284"/>
      <c r="E269" s="5"/>
      <c r="F269" s="177" t="s">
        <v>792</v>
      </c>
      <c r="G269" s="5" t="s">
        <v>791</v>
      </c>
      <c r="H269" s="13">
        <v>3500</v>
      </c>
      <c r="I269" s="314">
        <v>3500</v>
      </c>
      <c r="J269" s="286"/>
      <c r="K269" s="284"/>
      <c r="L269" s="196">
        <v>0</v>
      </c>
    </row>
    <row r="270" spans="1:12" ht="30">
      <c r="A270" s="5"/>
      <c r="B270" s="5"/>
      <c r="C270" s="386"/>
      <c r="D270" s="284"/>
      <c r="E270" s="5"/>
      <c r="F270" s="177" t="s">
        <v>794</v>
      </c>
      <c r="G270" s="5" t="s">
        <v>795</v>
      </c>
      <c r="H270" s="13">
        <v>3000</v>
      </c>
      <c r="I270" s="314">
        <v>3000</v>
      </c>
      <c r="J270" s="286"/>
      <c r="K270" s="284"/>
      <c r="L270" s="196">
        <v>0</v>
      </c>
    </row>
    <row r="271" spans="1:12">
      <c r="A271" s="5"/>
      <c r="B271" s="5"/>
      <c r="C271" s="386"/>
      <c r="D271" s="284"/>
      <c r="E271" s="5"/>
      <c r="F271" s="177" t="s">
        <v>823</v>
      </c>
      <c r="G271" s="5" t="s">
        <v>824</v>
      </c>
      <c r="H271" s="13">
        <v>1350</v>
      </c>
      <c r="I271" s="314">
        <v>1350</v>
      </c>
      <c r="J271" s="286"/>
      <c r="K271" s="284"/>
      <c r="L271" s="196">
        <v>0</v>
      </c>
    </row>
    <row r="272" spans="1:12" ht="30">
      <c r="A272" s="5"/>
      <c r="B272" s="5"/>
      <c r="C272" s="396"/>
      <c r="D272" s="397"/>
      <c r="E272" s="5"/>
      <c r="F272" s="177" t="s">
        <v>956</v>
      </c>
      <c r="G272" s="5">
        <v>4819</v>
      </c>
      <c r="H272" s="13">
        <v>0</v>
      </c>
      <c r="I272" s="401">
        <v>0</v>
      </c>
      <c r="J272" s="402"/>
      <c r="K272" s="403"/>
      <c r="L272" s="196">
        <f>L273+L274+L275</f>
        <v>0</v>
      </c>
    </row>
    <row r="273" spans="1:12">
      <c r="A273" s="5"/>
      <c r="B273" s="5"/>
      <c r="C273" s="386"/>
      <c r="D273" s="284"/>
      <c r="E273" s="5"/>
      <c r="F273" s="177" t="s">
        <v>1012</v>
      </c>
      <c r="G273" s="5" t="s">
        <v>1011</v>
      </c>
      <c r="H273" s="13">
        <v>0</v>
      </c>
      <c r="I273" s="314">
        <v>0</v>
      </c>
      <c r="J273" s="286"/>
      <c r="K273" s="284"/>
      <c r="L273" s="196">
        <v>0</v>
      </c>
    </row>
    <row r="274" spans="1:12">
      <c r="A274" s="5" t="s">
        <v>601</v>
      </c>
      <c r="B274" s="5" t="s">
        <v>289</v>
      </c>
      <c r="C274" s="386" t="s">
        <v>12</v>
      </c>
      <c r="D274" s="284"/>
      <c r="E274" s="5" t="s">
        <v>15</v>
      </c>
      <c r="F274" s="177" t="s">
        <v>602</v>
      </c>
      <c r="G274" s="5"/>
      <c r="H274" s="13">
        <v>0</v>
      </c>
      <c r="I274" s="314">
        <v>0</v>
      </c>
      <c r="J274" s="286"/>
      <c r="K274" s="284"/>
      <c r="L274" s="196">
        <v>0</v>
      </c>
    </row>
    <row r="275" spans="1:12">
      <c r="A275" s="5" t="s">
        <v>603</v>
      </c>
      <c r="B275" s="5" t="s">
        <v>289</v>
      </c>
      <c r="C275" s="386" t="s">
        <v>12</v>
      </c>
      <c r="D275" s="284"/>
      <c r="E275" s="5" t="s">
        <v>16</v>
      </c>
      <c r="F275" s="177" t="s">
        <v>604</v>
      </c>
      <c r="G275" s="5"/>
      <c r="H275" s="13">
        <v>0</v>
      </c>
      <c r="I275" s="314">
        <v>0</v>
      </c>
      <c r="J275" s="286"/>
      <c r="K275" s="284"/>
      <c r="L275" s="196">
        <v>0</v>
      </c>
    </row>
    <row r="276" spans="1:12" ht="45">
      <c r="A276" s="5" t="s">
        <v>605</v>
      </c>
      <c r="B276" s="5" t="s">
        <v>289</v>
      </c>
      <c r="C276" s="386" t="s">
        <v>12</v>
      </c>
      <c r="D276" s="284"/>
      <c r="E276" s="5" t="s">
        <v>288</v>
      </c>
      <c r="F276" s="177" t="s">
        <v>1204</v>
      </c>
      <c r="G276" s="10"/>
      <c r="H276" s="14">
        <f>H277+H278</f>
        <v>49392</v>
      </c>
      <c r="I276" s="316">
        <f>I277+I278</f>
        <v>0</v>
      </c>
      <c r="J276" s="317"/>
      <c r="K276" s="318"/>
      <c r="L276" s="211">
        <f>L277+L278</f>
        <v>49392</v>
      </c>
    </row>
    <row r="277" spans="1:12">
      <c r="A277" s="5"/>
      <c r="B277" s="5"/>
      <c r="C277" s="396"/>
      <c r="D277" s="397"/>
      <c r="E277" s="5"/>
      <c r="F277" s="177" t="s">
        <v>1012</v>
      </c>
      <c r="G277" s="5">
        <v>5112</v>
      </c>
      <c r="H277" s="13">
        <v>49392</v>
      </c>
      <c r="I277" s="398">
        <v>0</v>
      </c>
      <c r="J277" s="399"/>
      <c r="K277" s="400"/>
      <c r="L277" s="196">
        <v>49392</v>
      </c>
    </row>
    <row r="278" spans="1:12" ht="30">
      <c r="A278" s="5"/>
      <c r="B278" s="5"/>
      <c r="C278" s="386"/>
      <c r="D278" s="284"/>
      <c r="E278" s="5"/>
      <c r="F278" s="177" t="s">
        <v>1203</v>
      </c>
      <c r="G278" s="5">
        <v>5113</v>
      </c>
      <c r="H278" s="13">
        <v>0</v>
      </c>
      <c r="I278" s="314">
        <v>0</v>
      </c>
      <c r="J278" s="286"/>
      <c r="K278" s="284"/>
      <c r="L278" s="196">
        <v>0</v>
      </c>
    </row>
    <row r="279" spans="1:12" ht="45">
      <c r="A279" s="5" t="s">
        <v>607</v>
      </c>
      <c r="B279" s="5" t="s">
        <v>289</v>
      </c>
      <c r="C279" s="386" t="s">
        <v>13</v>
      </c>
      <c r="D279" s="284"/>
      <c r="E279" s="5" t="s">
        <v>295</v>
      </c>
      <c r="F279" s="177" t="s">
        <v>608</v>
      </c>
      <c r="G279" s="5"/>
      <c r="H279" s="13">
        <v>0</v>
      </c>
      <c r="I279" s="314">
        <v>0</v>
      </c>
      <c r="J279" s="286"/>
      <c r="K279" s="284"/>
      <c r="L279" s="196">
        <v>0</v>
      </c>
    </row>
    <row r="280" spans="1:12">
      <c r="A280" s="5" t="s">
        <v>609</v>
      </c>
      <c r="B280" s="5" t="s">
        <v>289</v>
      </c>
      <c r="C280" s="386" t="s">
        <v>13</v>
      </c>
      <c r="D280" s="284"/>
      <c r="E280" s="5" t="s">
        <v>11</v>
      </c>
      <c r="F280" s="177" t="s">
        <v>610</v>
      </c>
      <c r="G280" s="5"/>
      <c r="H280" s="13">
        <v>0</v>
      </c>
      <c r="I280" s="314">
        <v>0</v>
      </c>
      <c r="J280" s="286"/>
      <c r="K280" s="284"/>
      <c r="L280" s="196">
        <v>0</v>
      </c>
    </row>
    <row r="281" spans="1:12">
      <c r="A281" s="5"/>
      <c r="B281" s="5"/>
      <c r="C281" s="386"/>
      <c r="D281" s="284"/>
      <c r="E281" s="5"/>
      <c r="F281" s="177" t="s">
        <v>786</v>
      </c>
      <c r="G281" s="5" t="s">
        <v>785</v>
      </c>
      <c r="H281" s="13">
        <v>0</v>
      </c>
      <c r="I281" s="314">
        <v>0</v>
      </c>
      <c r="J281" s="286"/>
      <c r="K281" s="284"/>
      <c r="L281" s="196">
        <v>0</v>
      </c>
    </row>
    <row r="282" spans="1:12" ht="30">
      <c r="A282" s="5"/>
      <c r="B282" s="5"/>
      <c r="C282" s="386"/>
      <c r="D282" s="284"/>
      <c r="E282" s="5"/>
      <c r="F282" s="177" t="s">
        <v>794</v>
      </c>
      <c r="G282" s="5" t="s">
        <v>795</v>
      </c>
      <c r="H282" s="13">
        <v>0</v>
      </c>
      <c r="I282" s="314">
        <v>0</v>
      </c>
      <c r="J282" s="286"/>
      <c r="K282" s="284"/>
      <c r="L282" s="196">
        <v>0</v>
      </c>
    </row>
    <row r="283" spans="1:12" ht="30">
      <c r="A283" s="5" t="s">
        <v>611</v>
      </c>
      <c r="B283" s="5" t="s">
        <v>289</v>
      </c>
      <c r="C283" s="386" t="s">
        <v>13</v>
      </c>
      <c r="D283" s="284"/>
      <c r="E283" s="5" t="s">
        <v>12</v>
      </c>
      <c r="F283" s="177" t="s">
        <v>612</v>
      </c>
      <c r="G283" s="5"/>
      <c r="H283" s="13">
        <v>0</v>
      </c>
      <c r="I283" s="314">
        <v>0</v>
      </c>
      <c r="J283" s="286"/>
      <c r="K283" s="284"/>
      <c r="L283" s="196">
        <v>0</v>
      </c>
    </row>
    <row r="284" spans="1:12">
      <c r="A284" s="5" t="s">
        <v>613</v>
      </c>
      <c r="B284" s="5" t="s">
        <v>289</v>
      </c>
      <c r="C284" s="386" t="s">
        <v>13</v>
      </c>
      <c r="D284" s="284"/>
      <c r="E284" s="5" t="s">
        <v>13</v>
      </c>
      <c r="F284" s="177" t="s">
        <v>614</v>
      </c>
      <c r="G284" s="5"/>
      <c r="H284" s="13">
        <v>0</v>
      </c>
      <c r="I284" s="314">
        <v>0</v>
      </c>
      <c r="J284" s="286"/>
      <c r="K284" s="284"/>
      <c r="L284" s="196">
        <v>0</v>
      </c>
    </row>
    <row r="285" spans="1:12" ht="30">
      <c r="A285" s="5" t="s">
        <v>615</v>
      </c>
      <c r="B285" s="5" t="s">
        <v>289</v>
      </c>
      <c r="C285" s="386" t="s">
        <v>14</v>
      </c>
      <c r="D285" s="284"/>
      <c r="E285" s="5" t="s">
        <v>295</v>
      </c>
      <c r="F285" s="177" t="s">
        <v>616</v>
      </c>
      <c r="G285" s="5"/>
      <c r="H285" s="13">
        <f>H286</f>
        <v>5000</v>
      </c>
      <c r="I285" s="314">
        <f>I286</f>
        <v>5000</v>
      </c>
      <c r="J285" s="286"/>
      <c r="K285" s="284"/>
      <c r="L285" s="196">
        <v>0</v>
      </c>
    </row>
    <row r="286" spans="1:12">
      <c r="A286" s="5" t="s">
        <v>617</v>
      </c>
      <c r="B286" s="5" t="s">
        <v>289</v>
      </c>
      <c r="C286" s="386" t="s">
        <v>14</v>
      </c>
      <c r="D286" s="284"/>
      <c r="E286" s="5" t="s">
        <v>11</v>
      </c>
      <c r="F286" s="177" t="s">
        <v>618</v>
      </c>
      <c r="G286" s="5"/>
      <c r="H286" s="13">
        <f>H287</f>
        <v>5000</v>
      </c>
      <c r="I286" s="314">
        <f>I287</f>
        <v>5000</v>
      </c>
      <c r="J286" s="286"/>
      <c r="K286" s="284"/>
      <c r="L286" s="196">
        <v>0</v>
      </c>
    </row>
    <row r="287" spans="1:12" ht="30">
      <c r="A287" s="5"/>
      <c r="B287" s="5"/>
      <c r="C287" s="386"/>
      <c r="D287" s="284"/>
      <c r="E287" s="5"/>
      <c r="F287" s="177" t="s">
        <v>956</v>
      </c>
      <c r="G287" s="5" t="s">
        <v>957</v>
      </c>
      <c r="H287" s="13">
        <v>5000</v>
      </c>
      <c r="I287" s="314">
        <v>5000</v>
      </c>
      <c r="J287" s="286"/>
      <c r="K287" s="284"/>
      <c r="L287" s="196">
        <v>0</v>
      </c>
    </row>
    <row r="288" spans="1:12" ht="60">
      <c r="A288" s="5" t="s">
        <v>619</v>
      </c>
      <c r="B288" s="5" t="s">
        <v>289</v>
      </c>
      <c r="C288" s="386" t="s">
        <v>14</v>
      </c>
      <c r="D288" s="284"/>
      <c r="E288" s="5" t="s">
        <v>12</v>
      </c>
      <c r="F288" s="177" t="s">
        <v>620</v>
      </c>
      <c r="G288" s="5"/>
      <c r="H288" s="13">
        <v>0</v>
      </c>
      <c r="I288" s="314">
        <v>0</v>
      </c>
      <c r="J288" s="286"/>
      <c r="K288" s="284"/>
      <c r="L288" s="196">
        <v>0</v>
      </c>
    </row>
    <row r="289" spans="1:12" ht="30">
      <c r="A289" s="5" t="s">
        <v>621</v>
      </c>
      <c r="B289" s="5" t="s">
        <v>289</v>
      </c>
      <c r="C289" s="386" t="s">
        <v>14</v>
      </c>
      <c r="D289" s="284"/>
      <c r="E289" s="5" t="s">
        <v>13</v>
      </c>
      <c r="F289" s="177" t="s">
        <v>622</v>
      </c>
      <c r="G289" s="5"/>
      <c r="H289" s="13">
        <v>0</v>
      </c>
      <c r="I289" s="314">
        <v>0</v>
      </c>
      <c r="J289" s="286"/>
      <c r="K289" s="284"/>
      <c r="L289" s="196">
        <v>0</v>
      </c>
    </row>
    <row r="290" spans="1:12" ht="45">
      <c r="A290" s="5" t="s">
        <v>623</v>
      </c>
      <c r="B290" s="5" t="s">
        <v>289</v>
      </c>
      <c r="C290" s="386" t="s">
        <v>15</v>
      </c>
      <c r="D290" s="284"/>
      <c r="E290" s="5" t="s">
        <v>295</v>
      </c>
      <c r="F290" s="177" t="s">
        <v>624</v>
      </c>
      <c r="G290" s="5"/>
      <c r="H290" s="13">
        <v>0</v>
      </c>
      <c r="I290" s="314">
        <v>0</v>
      </c>
      <c r="J290" s="286"/>
      <c r="K290" s="284"/>
      <c r="L290" s="196">
        <v>0</v>
      </c>
    </row>
    <row r="291" spans="1:12" ht="45">
      <c r="A291" s="5" t="s">
        <v>625</v>
      </c>
      <c r="B291" s="5" t="s">
        <v>289</v>
      </c>
      <c r="C291" s="386" t="s">
        <v>15</v>
      </c>
      <c r="D291" s="284"/>
      <c r="E291" s="5" t="s">
        <v>11</v>
      </c>
      <c r="F291" s="177" t="s">
        <v>626</v>
      </c>
      <c r="G291" s="5"/>
      <c r="H291" s="13">
        <v>0</v>
      </c>
      <c r="I291" s="314">
        <v>0</v>
      </c>
      <c r="J291" s="286"/>
      <c r="K291" s="284"/>
      <c r="L291" s="196">
        <v>0</v>
      </c>
    </row>
    <row r="292" spans="1:12" ht="30">
      <c r="A292" s="5" t="s">
        <v>627</v>
      </c>
      <c r="B292" s="5" t="s">
        <v>289</v>
      </c>
      <c r="C292" s="386" t="s">
        <v>16</v>
      </c>
      <c r="D292" s="284"/>
      <c r="E292" s="5" t="s">
        <v>295</v>
      </c>
      <c r="F292" s="177" t="s">
        <v>628</v>
      </c>
      <c r="G292" s="5"/>
      <c r="H292" s="13">
        <v>0</v>
      </c>
      <c r="I292" s="314">
        <v>0</v>
      </c>
      <c r="J292" s="286"/>
      <c r="K292" s="284"/>
      <c r="L292" s="196">
        <v>0</v>
      </c>
    </row>
    <row r="293" spans="1:12" ht="30">
      <c r="A293" s="5" t="s">
        <v>629</v>
      </c>
      <c r="B293" s="5" t="s">
        <v>289</v>
      </c>
      <c r="C293" s="386" t="s">
        <v>16</v>
      </c>
      <c r="D293" s="284"/>
      <c r="E293" s="5" t="s">
        <v>11</v>
      </c>
      <c r="F293" s="177" t="s">
        <v>630</v>
      </c>
      <c r="G293" s="5"/>
      <c r="H293" s="13">
        <v>0</v>
      </c>
      <c r="I293" s="314">
        <v>0</v>
      </c>
      <c r="J293" s="286"/>
      <c r="K293" s="284"/>
      <c r="L293" s="196">
        <v>0</v>
      </c>
    </row>
    <row r="294" spans="1:12" ht="60">
      <c r="A294" s="10" t="s">
        <v>631</v>
      </c>
      <c r="B294" s="10" t="s">
        <v>485</v>
      </c>
      <c r="C294" s="387" t="s">
        <v>295</v>
      </c>
      <c r="D294" s="318"/>
      <c r="E294" s="10" t="s">
        <v>295</v>
      </c>
      <c r="F294" s="178" t="s">
        <v>632</v>
      </c>
      <c r="G294" s="10"/>
      <c r="H294" s="14">
        <f>H295+H303+H306+H309+H312+H317+H319+H321</f>
        <v>308155.90000000002</v>
      </c>
      <c r="I294" s="316">
        <f>I295+I303+I306+I309+I312+I317+I319+I321</f>
        <v>143000</v>
      </c>
      <c r="J294" s="317"/>
      <c r="K294" s="318"/>
      <c r="L294" s="211">
        <f>L295+L302+L309+L312+L317+L319+L321</f>
        <v>165155.9</v>
      </c>
    </row>
    <row r="295" spans="1:12" ht="30">
      <c r="A295" s="5" t="s">
        <v>633</v>
      </c>
      <c r="B295" s="5" t="s">
        <v>485</v>
      </c>
      <c r="C295" s="386" t="s">
        <v>11</v>
      </c>
      <c r="D295" s="284"/>
      <c r="E295" s="5" t="s">
        <v>295</v>
      </c>
      <c r="F295" s="177" t="s">
        <v>634</v>
      </c>
      <c r="G295" s="5"/>
      <c r="H295" s="14">
        <f>H296</f>
        <v>308155.90000000002</v>
      </c>
      <c r="I295" s="316">
        <f>I296</f>
        <v>143000</v>
      </c>
      <c r="J295" s="317"/>
      <c r="K295" s="318"/>
      <c r="L295" s="211">
        <f>L296</f>
        <v>165155.9</v>
      </c>
    </row>
    <row r="296" spans="1:12">
      <c r="A296" s="5" t="s">
        <v>635</v>
      </c>
      <c r="B296" s="5" t="s">
        <v>485</v>
      </c>
      <c r="C296" s="386" t="s">
        <v>11</v>
      </c>
      <c r="D296" s="284"/>
      <c r="E296" s="5" t="s">
        <v>11</v>
      </c>
      <c r="F296" s="177" t="s">
        <v>636</v>
      </c>
      <c r="G296" s="187"/>
      <c r="H296" s="189">
        <f>H297+H298+H299+H301+H300</f>
        <v>308155.90000000002</v>
      </c>
      <c r="I296" s="394">
        <f>I297</f>
        <v>143000</v>
      </c>
      <c r="J296" s="317"/>
      <c r="K296" s="318"/>
      <c r="L296" s="216">
        <f>L298+L299+L301+L300</f>
        <v>165155.9</v>
      </c>
    </row>
    <row r="297" spans="1:12" ht="45">
      <c r="A297" s="5"/>
      <c r="B297" s="5"/>
      <c r="C297" s="386"/>
      <c r="D297" s="284"/>
      <c r="E297" s="5"/>
      <c r="F297" s="177" t="s">
        <v>858</v>
      </c>
      <c r="G297" s="187" t="s">
        <v>859</v>
      </c>
      <c r="H297" s="188">
        <v>143000</v>
      </c>
      <c r="I297" s="395">
        <v>143000</v>
      </c>
      <c r="J297" s="323"/>
      <c r="K297" s="324"/>
      <c r="L297" s="215">
        <v>0</v>
      </c>
    </row>
    <row r="298" spans="1:12" ht="15.75">
      <c r="A298" s="5"/>
      <c r="B298" s="5"/>
      <c r="C298" s="179"/>
      <c r="D298" s="181"/>
      <c r="E298" s="5"/>
      <c r="F298" s="177" t="s">
        <v>1012</v>
      </c>
      <c r="G298" s="187">
        <v>5112</v>
      </c>
      <c r="H298" s="188">
        <v>0</v>
      </c>
      <c r="I298" s="391">
        <v>0</v>
      </c>
      <c r="J298" s="392"/>
      <c r="K298" s="393"/>
      <c r="L298" s="215">
        <v>0</v>
      </c>
    </row>
    <row r="299" spans="1:12" ht="15.75">
      <c r="A299" s="5"/>
      <c r="B299" s="5"/>
      <c r="C299" s="396"/>
      <c r="D299" s="397"/>
      <c r="E299" s="5"/>
      <c r="F299" s="177" t="str">
        <f>$F$286</f>
        <v>Երիտասարդական ծրագրեր</v>
      </c>
      <c r="G299" s="187">
        <v>5113</v>
      </c>
      <c r="H299" s="188">
        <v>151345.9</v>
      </c>
      <c r="I299" s="391">
        <v>0</v>
      </c>
      <c r="J299" s="392"/>
      <c r="K299" s="393"/>
      <c r="L299" s="215">
        <v>151345.9</v>
      </c>
    </row>
    <row r="300" spans="1:12" ht="15.75">
      <c r="A300" s="5"/>
      <c r="B300" s="5"/>
      <c r="C300" s="179"/>
      <c r="D300" s="180"/>
      <c r="E300" s="5"/>
      <c r="F300" s="177" t="s">
        <v>1205</v>
      </c>
      <c r="G300" s="187">
        <v>5122</v>
      </c>
      <c r="H300" s="188">
        <v>13110</v>
      </c>
      <c r="I300" s="391">
        <v>0</v>
      </c>
      <c r="J300" s="392"/>
      <c r="K300" s="393"/>
      <c r="L300" s="215">
        <v>13110</v>
      </c>
    </row>
    <row r="301" spans="1:12" ht="30">
      <c r="A301" s="5"/>
      <c r="B301" s="5"/>
      <c r="C301" s="179"/>
      <c r="D301" s="180"/>
      <c r="E301" s="5"/>
      <c r="F301" s="177" t="s">
        <v>1201</v>
      </c>
      <c r="G301" s="187">
        <v>5134</v>
      </c>
      <c r="H301" s="188">
        <v>700</v>
      </c>
      <c r="I301" s="391">
        <v>0</v>
      </c>
      <c r="J301" s="392"/>
      <c r="K301" s="393"/>
      <c r="L301" s="215">
        <v>700</v>
      </c>
    </row>
    <row r="302" spans="1:12" ht="15.75">
      <c r="A302" s="5" t="s">
        <v>637</v>
      </c>
      <c r="B302" s="5" t="s">
        <v>485</v>
      </c>
      <c r="C302" s="386" t="s">
        <v>11</v>
      </c>
      <c r="D302" s="284"/>
      <c r="E302" s="5" t="s">
        <v>12</v>
      </c>
      <c r="F302" s="177" t="s">
        <v>638</v>
      </c>
      <c r="G302" s="187"/>
      <c r="H302" s="188">
        <v>0</v>
      </c>
      <c r="I302" s="388">
        <v>0</v>
      </c>
      <c r="J302" s="389"/>
      <c r="K302" s="390"/>
      <c r="L302" s="215">
        <v>0</v>
      </c>
    </row>
    <row r="303" spans="1:12" ht="30">
      <c r="A303" s="5" t="s">
        <v>639</v>
      </c>
      <c r="B303" s="5" t="s">
        <v>485</v>
      </c>
      <c r="C303" s="386" t="s">
        <v>12</v>
      </c>
      <c r="D303" s="284"/>
      <c r="E303" s="5" t="s">
        <v>295</v>
      </c>
      <c r="F303" s="177" t="s">
        <v>640</v>
      </c>
      <c r="G303" s="187"/>
      <c r="H303" s="188">
        <v>0</v>
      </c>
      <c r="I303" s="388">
        <v>0</v>
      </c>
      <c r="J303" s="389"/>
      <c r="K303" s="390"/>
      <c r="L303" s="215">
        <v>0</v>
      </c>
    </row>
    <row r="304" spans="1:12" ht="15.75">
      <c r="A304" s="5" t="s">
        <v>641</v>
      </c>
      <c r="B304" s="5" t="s">
        <v>485</v>
      </c>
      <c r="C304" s="386" t="s">
        <v>12</v>
      </c>
      <c r="D304" s="284"/>
      <c r="E304" s="5" t="s">
        <v>11</v>
      </c>
      <c r="F304" s="177" t="s">
        <v>642</v>
      </c>
      <c r="G304" s="187"/>
      <c r="H304" s="188">
        <v>0</v>
      </c>
      <c r="I304" s="388">
        <v>0</v>
      </c>
      <c r="J304" s="389"/>
      <c r="K304" s="390"/>
      <c r="L304" s="215">
        <v>0</v>
      </c>
    </row>
    <row r="305" spans="1:12" ht="30">
      <c r="A305" s="5" t="s">
        <v>643</v>
      </c>
      <c r="B305" s="5" t="s">
        <v>485</v>
      </c>
      <c r="C305" s="386" t="s">
        <v>12</v>
      </c>
      <c r="D305" s="284"/>
      <c r="E305" s="5" t="s">
        <v>12</v>
      </c>
      <c r="F305" s="177" t="s">
        <v>644</v>
      </c>
      <c r="G305" s="187"/>
      <c r="H305" s="188">
        <v>0</v>
      </c>
      <c r="I305" s="388">
        <v>0</v>
      </c>
      <c r="J305" s="389"/>
      <c r="K305" s="390"/>
      <c r="L305" s="215">
        <v>0</v>
      </c>
    </row>
    <row r="306" spans="1:12" ht="45">
      <c r="A306" s="5" t="s">
        <v>645</v>
      </c>
      <c r="B306" s="5" t="s">
        <v>485</v>
      </c>
      <c r="C306" s="386" t="s">
        <v>13</v>
      </c>
      <c r="D306" s="284"/>
      <c r="E306" s="5" t="s">
        <v>295</v>
      </c>
      <c r="F306" s="177" t="s">
        <v>646</v>
      </c>
      <c r="G306" s="5"/>
      <c r="H306" s="13">
        <v>0</v>
      </c>
      <c r="I306" s="314">
        <v>0</v>
      </c>
      <c r="J306" s="286"/>
      <c r="K306" s="284"/>
      <c r="L306" s="196">
        <v>0</v>
      </c>
    </row>
    <row r="307" spans="1:12" ht="30">
      <c r="A307" s="5" t="s">
        <v>647</v>
      </c>
      <c r="B307" s="5" t="s">
        <v>485</v>
      </c>
      <c r="C307" s="386" t="s">
        <v>13</v>
      </c>
      <c r="D307" s="284"/>
      <c r="E307" s="5" t="s">
        <v>11</v>
      </c>
      <c r="F307" s="177" t="s">
        <v>648</v>
      </c>
      <c r="G307" s="5"/>
      <c r="H307" s="13">
        <v>0</v>
      </c>
      <c r="I307" s="314">
        <v>0</v>
      </c>
      <c r="J307" s="286"/>
      <c r="K307" s="284"/>
      <c r="L307" s="196">
        <v>0</v>
      </c>
    </row>
    <row r="308" spans="1:12">
      <c r="A308" s="5" t="s">
        <v>649</v>
      </c>
      <c r="B308" s="5" t="s">
        <v>485</v>
      </c>
      <c r="C308" s="386" t="s">
        <v>13</v>
      </c>
      <c r="D308" s="284"/>
      <c r="E308" s="5" t="s">
        <v>12</v>
      </c>
      <c r="F308" s="177" t="s">
        <v>650</v>
      </c>
      <c r="G308" s="5"/>
      <c r="H308" s="13">
        <v>0</v>
      </c>
      <c r="I308" s="314">
        <v>0</v>
      </c>
      <c r="J308" s="286"/>
      <c r="K308" s="284"/>
      <c r="L308" s="196">
        <v>0</v>
      </c>
    </row>
    <row r="309" spans="1:12">
      <c r="A309" s="5" t="s">
        <v>651</v>
      </c>
      <c r="B309" s="5" t="s">
        <v>485</v>
      </c>
      <c r="C309" s="386" t="s">
        <v>14</v>
      </c>
      <c r="D309" s="284"/>
      <c r="E309" s="5" t="s">
        <v>295</v>
      </c>
      <c r="F309" s="177" t="s">
        <v>652</v>
      </c>
      <c r="G309" s="5"/>
      <c r="H309" s="13">
        <v>0</v>
      </c>
      <c r="I309" s="314">
        <v>0</v>
      </c>
      <c r="J309" s="286"/>
      <c r="K309" s="284"/>
      <c r="L309" s="196">
        <v>0</v>
      </c>
    </row>
    <row r="310" spans="1:12" ht="30">
      <c r="A310" s="5" t="s">
        <v>653</v>
      </c>
      <c r="B310" s="5" t="s">
        <v>485</v>
      </c>
      <c r="C310" s="386" t="s">
        <v>14</v>
      </c>
      <c r="D310" s="284"/>
      <c r="E310" s="5" t="s">
        <v>11</v>
      </c>
      <c r="F310" s="177" t="s">
        <v>654</v>
      </c>
      <c r="G310" s="5"/>
      <c r="H310" s="13">
        <v>0</v>
      </c>
      <c r="I310" s="314">
        <v>0</v>
      </c>
      <c r="J310" s="286"/>
      <c r="K310" s="284"/>
      <c r="L310" s="196">
        <v>0</v>
      </c>
    </row>
    <row r="311" spans="1:12" ht="30">
      <c r="A311" s="5" t="s">
        <v>655</v>
      </c>
      <c r="B311" s="5" t="s">
        <v>485</v>
      </c>
      <c r="C311" s="386" t="s">
        <v>14</v>
      </c>
      <c r="D311" s="284"/>
      <c r="E311" s="5" t="s">
        <v>12</v>
      </c>
      <c r="F311" s="177" t="s">
        <v>656</v>
      </c>
      <c r="G311" s="5"/>
      <c r="H311" s="13">
        <v>0</v>
      </c>
      <c r="I311" s="314">
        <v>0</v>
      </c>
      <c r="J311" s="286"/>
      <c r="K311" s="284"/>
      <c r="L311" s="196">
        <v>0</v>
      </c>
    </row>
    <row r="312" spans="1:12" ht="30">
      <c r="A312" s="5" t="s">
        <v>657</v>
      </c>
      <c r="B312" s="5" t="s">
        <v>485</v>
      </c>
      <c r="C312" s="386" t="s">
        <v>15</v>
      </c>
      <c r="D312" s="284"/>
      <c r="E312" s="5" t="s">
        <v>295</v>
      </c>
      <c r="F312" s="177" t="s">
        <v>658</v>
      </c>
      <c r="G312" s="5"/>
      <c r="H312" s="14">
        <f>H313</f>
        <v>0</v>
      </c>
      <c r="I312" s="316">
        <f>I313</f>
        <v>0</v>
      </c>
      <c r="J312" s="317"/>
      <c r="K312" s="318"/>
      <c r="L312" s="211">
        <v>0</v>
      </c>
    </row>
    <row r="313" spans="1:12" ht="30">
      <c r="A313" s="5" t="s">
        <v>659</v>
      </c>
      <c r="B313" s="5" t="s">
        <v>485</v>
      </c>
      <c r="C313" s="386" t="s">
        <v>15</v>
      </c>
      <c r="D313" s="284"/>
      <c r="E313" s="5" t="s">
        <v>11</v>
      </c>
      <c r="F313" s="177" t="s">
        <v>660</v>
      </c>
      <c r="G313" s="5"/>
      <c r="H313" s="13">
        <f>H314+H315</f>
        <v>0</v>
      </c>
      <c r="I313" s="314">
        <f>I314</f>
        <v>0</v>
      </c>
      <c r="J313" s="286"/>
      <c r="K313" s="284"/>
      <c r="L313" s="196">
        <v>0</v>
      </c>
    </row>
    <row r="314" spans="1:12" ht="45">
      <c r="A314" s="5"/>
      <c r="B314" s="5"/>
      <c r="C314" s="386"/>
      <c r="D314" s="284"/>
      <c r="E314" s="5"/>
      <c r="F314" s="177" t="s">
        <v>858</v>
      </c>
      <c r="G314" s="5" t="s">
        <v>859</v>
      </c>
      <c r="H314" s="13">
        <v>0</v>
      </c>
      <c r="I314" s="314">
        <v>0</v>
      </c>
      <c r="J314" s="286"/>
      <c r="K314" s="284"/>
      <c r="L314" s="196">
        <v>0</v>
      </c>
    </row>
    <row r="315" spans="1:12" ht="45">
      <c r="A315" s="5"/>
      <c r="B315" s="5"/>
      <c r="C315" s="386"/>
      <c r="D315" s="284"/>
      <c r="E315" s="5"/>
      <c r="F315" s="177" t="s">
        <v>891</v>
      </c>
      <c r="G315" s="5" t="s">
        <v>892</v>
      </c>
      <c r="H315" s="13">
        <v>0</v>
      </c>
      <c r="I315" s="314">
        <v>0</v>
      </c>
      <c r="J315" s="286"/>
      <c r="K315" s="284"/>
      <c r="L315" s="196">
        <v>0</v>
      </c>
    </row>
    <row r="316" spans="1:12">
      <c r="A316" s="5" t="s">
        <v>661</v>
      </c>
      <c r="B316" s="5" t="s">
        <v>485</v>
      </c>
      <c r="C316" s="386" t="s">
        <v>15</v>
      </c>
      <c r="D316" s="284"/>
      <c r="E316" s="5" t="s">
        <v>12</v>
      </c>
      <c r="F316" s="177" t="s">
        <v>662</v>
      </c>
      <c r="G316" s="5"/>
      <c r="H316" s="13">
        <v>0</v>
      </c>
      <c r="I316" s="314">
        <v>0</v>
      </c>
      <c r="J316" s="286"/>
      <c r="K316" s="284"/>
      <c r="L316" s="196">
        <v>0</v>
      </c>
    </row>
    <row r="317" spans="1:12" ht="30">
      <c r="A317" s="5" t="s">
        <v>663</v>
      </c>
      <c r="B317" s="5" t="s">
        <v>485</v>
      </c>
      <c r="C317" s="386" t="s">
        <v>16</v>
      </c>
      <c r="D317" s="284"/>
      <c r="E317" s="5" t="s">
        <v>295</v>
      </c>
      <c r="F317" s="177" t="s">
        <v>664</v>
      </c>
      <c r="G317" s="5"/>
      <c r="H317" s="13">
        <v>0</v>
      </c>
      <c r="I317" s="314">
        <v>0</v>
      </c>
      <c r="J317" s="286"/>
      <c r="K317" s="284"/>
      <c r="L317" s="196">
        <v>0</v>
      </c>
    </row>
    <row r="318" spans="1:12" ht="30">
      <c r="A318" s="5" t="s">
        <v>665</v>
      </c>
      <c r="B318" s="5" t="s">
        <v>485</v>
      </c>
      <c r="C318" s="386" t="s">
        <v>16</v>
      </c>
      <c r="D318" s="284"/>
      <c r="E318" s="5" t="s">
        <v>11</v>
      </c>
      <c r="F318" s="177" t="s">
        <v>666</v>
      </c>
      <c r="G318" s="5"/>
      <c r="H318" s="13">
        <v>0</v>
      </c>
      <c r="I318" s="314">
        <v>0</v>
      </c>
      <c r="J318" s="286"/>
      <c r="K318" s="284"/>
      <c r="L318" s="196">
        <v>0</v>
      </c>
    </row>
    <row r="319" spans="1:12" ht="30">
      <c r="A319" s="5" t="s">
        <v>667</v>
      </c>
      <c r="B319" s="5" t="s">
        <v>485</v>
      </c>
      <c r="C319" s="386" t="s">
        <v>288</v>
      </c>
      <c r="D319" s="284"/>
      <c r="E319" s="5" t="s">
        <v>295</v>
      </c>
      <c r="F319" s="177" t="s">
        <v>668</v>
      </c>
      <c r="G319" s="5"/>
      <c r="H319" s="13">
        <v>0</v>
      </c>
      <c r="I319" s="314">
        <v>0</v>
      </c>
      <c r="J319" s="286"/>
      <c r="K319" s="284"/>
      <c r="L319" s="196">
        <v>0</v>
      </c>
    </row>
    <row r="320" spans="1:12" ht="30">
      <c r="A320" s="5" t="s">
        <v>669</v>
      </c>
      <c r="B320" s="5" t="s">
        <v>485</v>
      </c>
      <c r="C320" s="386" t="s">
        <v>288</v>
      </c>
      <c r="D320" s="284"/>
      <c r="E320" s="5" t="s">
        <v>11</v>
      </c>
      <c r="F320" s="177" t="s">
        <v>670</v>
      </c>
      <c r="G320" s="5"/>
      <c r="H320" s="13">
        <v>0</v>
      </c>
      <c r="I320" s="314">
        <v>0</v>
      </c>
      <c r="J320" s="286"/>
      <c r="K320" s="284"/>
      <c r="L320" s="196">
        <v>0</v>
      </c>
    </row>
    <row r="321" spans="1:20" ht="30">
      <c r="A321" s="5" t="s">
        <v>671</v>
      </c>
      <c r="B321" s="5" t="s">
        <v>485</v>
      </c>
      <c r="C321" s="386" t="s">
        <v>289</v>
      </c>
      <c r="D321" s="284"/>
      <c r="E321" s="5" t="s">
        <v>295</v>
      </c>
      <c r="F321" s="177" t="s">
        <v>672</v>
      </c>
      <c r="G321" s="5"/>
      <c r="H321" s="13">
        <v>0</v>
      </c>
      <c r="I321" s="314">
        <v>0</v>
      </c>
      <c r="J321" s="286"/>
      <c r="K321" s="284"/>
      <c r="L321" s="196">
        <v>0</v>
      </c>
    </row>
    <row r="322" spans="1:20">
      <c r="A322" s="5" t="s">
        <v>673</v>
      </c>
      <c r="B322" s="5" t="s">
        <v>485</v>
      </c>
      <c r="C322" s="386" t="s">
        <v>289</v>
      </c>
      <c r="D322" s="284"/>
      <c r="E322" s="5" t="s">
        <v>11</v>
      </c>
      <c r="F322" s="177" t="s">
        <v>674</v>
      </c>
      <c r="G322" s="5"/>
      <c r="H322" s="13">
        <v>0</v>
      </c>
      <c r="I322" s="314">
        <v>0</v>
      </c>
      <c r="J322" s="286"/>
      <c r="K322" s="284"/>
      <c r="L322" s="196">
        <v>0</v>
      </c>
    </row>
    <row r="323" spans="1:20" ht="75">
      <c r="A323" s="10" t="s">
        <v>675</v>
      </c>
      <c r="B323" s="10" t="s">
        <v>676</v>
      </c>
      <c r="C323" s="387" t="s">
        <v>295</v>
      </c>
      <c r="D323" s="318"/>
      <c r="E323" s="10" t="s">
        <v>295</v>
      </c>
      <c r="F323" s="178" t="s">
        <v>677</v>
      </c>
      <c r="G323" s="10"/>
      <c r="H323" s="14">
        <f>H324+H327+H329+H331+H333+H335+H337+H340+H342</f>
        <v>9800</v>
      </c>
      <c r="I323" s="316">
        <f>I324+I327+I329+I331+I333+I335+I337+I340+I342</f>
        <v>9800</v>
      </c>
      <c r="J323" s="317"/>
      <c r="K323" s="318"/>
      <c r="L323" s="211">
        <f>L324+L327+L329+L331+L333+L335+L337+L340+L342</f>
        <v>0</v>
      </c>
    </row>
    <row r="324" spans="1:20" ht="30">
      <c r="A324" s="5" t="s">
        <v>678</v>
      </c>
      <c r="B324" s="5" t="s">
        <v>676</v>
      </c>
      <c r="C324" s="386" t="s">
        <v>11</v>
      </c>
      <c r="D324" s="284"/>
      <c r="E324" s="5" t="s">
        <v>295</v>
      </c>
      <c r="F324" s="177" t="s">
        <v>679</v>
      </c>
      <c r="G324" s="5"/>
      <c r="H324" s="13">
        <v>0</v>
      </c>
      <c r="I324" s="314">
        <v>0</v>
      </c>
      <c r="J324" s="286"/>
      <c r="K324" s="284"/>
      <c r="L324" s="196">
        <v>0</v>
      </c>
      <c r="T324" t="s">
        <v>1217</v>
      </c>
    </row>
    <row r="325" spans="1:20">
      <c r="A325" s="5" t="s">
        <v>680</v>
      </c>
      <c r="B325" s="5" t="s">
        <v>676</v>
      </c>
      <c r="C325" s="386" t="s">
        <v>11</v>
      </c>
      <c r="D325" s="284"/>
      <c r="E325" s="5" t="s">
        <v>11</v>
      </c>
      <c r="F325" s="177" t="s">
        <v>681</v>
      </c>
      <c r="G325" s="5"/>
      <c r="H325" s="13">
        <v>0</v>
      </c>
      <c r="I325" s="314">
        <v>0</v>
      </c>
      <c r="J325" s="286"/>
      <c r="K325" s="284"/>
      <c r="L325" s="196">
        <v>0</v>
      </c>
    </row>
    <row r="326" spans="1:20">
      <c r="A326" s="5" t="s">
        <v>682</v>
      </c>
      <c r="B326" s="5" t="s">
        <v>676</v>
      </c>
      <c r="C326" s="386" t="s">
        <v>11</v>
      </c>
      <c r="D326" s="284"/>
      <c r="E326" s="5" t="s">
        <v>12</v>
      </c>
      <c r="F326" s="177" t="s">
        <v>683</v>
      </c>
      <c r="G326" s="5"/>
      <c r="H326" s="13">
        <v>0</v>
      </c>
      <c r="I326" s="314">
        <v>0</v>
      </c>
      <c r="J326" s="286"/>
      <c r="K326" s="284"/>
      <c r="L326" s="196">
        <v>0</v>
      </c>
    </row>
    <row r="327" spans="1:20">
      <c r="A327" s="5" t="s">
        <v>684</v>
      </c>
      <c r="B327" s="5" t="s">
        <v>676</v>
      </c>
      <c r="C327" s="386" t="s">
        <v>12</v>
      </c>
      <c r="D327" s="284"/>
      <c r="E327" s="5" t="s">
        <v>295</v>
      </c>
      <c r="F327" s="177" t="s">
        <v>685</v>
      </c>
      <c r="G327" s="5"/>
      <c r="H327" s="13">
        <v>0</v>
      </c>
      <c r="I327" s="314">
        <v>0</v>
      </c>
      <c r="J327" s="286"/>
      <c r="K327" s="284"/>
      <c r="L327" s="196">
        <v>0</v>
      </c>
    </row>
    <row r="328" spans="1:20">
      <c r="A328" s="5" t="s">
        <v>686</v>
      </c>
      <c r="B328" s="5" t="s">
        <v>676</v>
      </c>
      <c r="C328" s="386" t="s">
        <v>12</v>
      </c>
      <c r="D328" s="284"/>
      <c r="E328" s="5" t="s">
        <v>11</v>
      </c>
      <c r="F328" s="177" t="s">
        <v>687</v>
      </c>
      <c r="G328" s="5"/>
      <c r="H328" s="13">
        <v>0</v>
      </c>
      <c r="I328" s="314">
        <v>0</v>
      </c>
      <c r="J328" s="286"/>
      <c r="K328" s="284"/>
      <c r="L328" s="196">
        <v>0</v>
      </c>
    </row>
    <row r="329" spans="1:20">
      <c r="A329" s="5" t="s">
        <v>688</v>
      </c>
      <c r="B329" s="5" t="s">
        <v>676</v>
      </c>
      <c r="C329" s="386" t="s">
        <v>13</v>
      </c>
      <c r="D329" s="284"/>
      <c r="E329" s="5" t="s">
        <v>295</v>
      </c>
      <c r="F329" s="177" t="s">
        <v>689</v>
      </c>
      <c r="G329" s="5"/>
      <c r="H329" s="13">
        <v>0</v>
      </c>
      <c r="I329" s="314">
        <v>0</v>
      </c>
      <c r="J329" s="286"/>
      <c r="K329" s="284"/>
      <c r="L329" s="196">
        <v>0</v>
      </c>
    </row>
    <row r="330" spans="1:20">
      <c r="A330" s="5" t="s">
        <v>690</v>
      </c>
      <c r="B330" s="5" t="s">
        <v>676</v>
      </c>
      <c r="C330" s="386" t="s">
        <v>13</v>
      </c>
      <c r="D330" s="284"/>
      <c r="E330" s="5" t="s">
        <v>11</v>
      </c>
      <c r="F330" s="177" t="s">
        <v>691</v>
      </c>
      <c r="G330" s="5"/>
      <c r="H330" s="13">
        <v>0</v>
      </c>
      <c r="I330" s="314">
        <v>0</v>
      </c>
      <c r="J330" s="286"/>
      <c r="K330" s="284"/>
      <c r="L330" s="196">
        <v>0</v>
      </c>
    </row>
    <row r="331" spans="1:20" ht="30">
      <c r="A331" s="5" t="s">
        <v>692</v>
      </c>
      <c r="B331" s="5" t="s">
        <v>676</v>
      </c>
      <c r="C331" s="386" t="s">
        <v>14</v>
      </c>
      <c r="D331" s="284"/>
      <c r="E331" s="5" t="s">
        <v>295</v>
      </c>
      <c r="F331" s="177" t="s">
        <v>693</v>
      </c>
      <c r="G331" s="5"/>
      <c r="H331" s="13">
        <v>0</v>
      </c>
      <c r="I331" s="314">
        <v>0</v>
      </c>
      <c r="J331" s="286"/>
      <c r="K331" s="284"/>
      <c r="L331" s="196">
        <v>0</v>
      </c>
    </row>
    <row r="332" spans="1:20">
      <c r="A332" s="5" t="s">
        <v>694</v>
      </c>
      <c r="B332" s="5" t="s">
        <v>676</v>
      </c>
      <c r="C332" s="386" t="s">
        <v>14</v>
      </c>
      <c r="D332" s="284"/>
      <c r="E332" s="5" t="s">
        <v>11</v>
      </c>
      <c r="F332" s="177" t="s">
        <v>695</v>
      </c>
      <c r="G332" s="5"/>
      <c r="H332" s="13">
        <v>0</v>
      </c>
      <c r="I332" s="314">
        <v>0</v>
      </c>
      <c r="J332" s="286"/>
      <c r="K332" s="284"/>
      <c r="L332" s="196">
        <v>0</v>
      </c>
    </row>
    <row r="333" spans="1:20">
      <c r="A333" s="5" t="s">
        <v>696</v>
      </c>
      <c r="B333" s="5" t="s">
        <v>676</v>
      </c>
      <c r="C333" s="386" t="s">
        <v>15</v>
      </c>
      <c r="D333" s="284"/>
      <c r="E333" s="5" t="s">
        <v>295</v>
      </c>
      <c r="F333" s="177" t="s">
        <v>697</v>
      </c>
      <c r="G333" s="5"/>
      <c r="H333" s="13">
        <v>0</v>
      </c>
      <c r="I333" s="314">
        <v>0</v>
      </c>
      <c r="J333" s="286"/>
      <c r="K333" s="284"/>
      <c r="L333" s="196">
        <v>0</v>
      </c>
    </row>
    <row r="334" spans="1:20">
      <c r="A334" s="5" t="s">
        <v>698</v>
      </c>
      <c r="B334" s="5" t="s">
        <v>676</v>
      </c>
      <c r="C334" s="386" t="s">
        <v>15</v>
      </c>
      <c r="D334" s="284"/>
      <c r="E334" s="5" t="s">
        <v>11</v>
      </c>
      <c r="F334" s="177" t="s">
        <v>699</v>
      </c>
      <c r="G334" s="5"/>
      <c r="H334" s="13">
        <v>0</v>
      </c>
      <c r="I334" s="314">
        <v>0</v>
      </c>
      <c r="J334" s="286"/>
      <c r="K334" s="284"/>
      <c r="L334" s="196">
        <v>0</v>
      </c>
    </row>
    <row r="335" spans="1:20">
      <c r="A335" s="5" t="s">
        <v>700</v>
      </c>
      <c r="B335" s="5" t="s">
        <v>676</v>
      </c>
      <c r="C335" s="386" t="s">
        <v>16</v>
      </c>
      <c r="D335" s="284"/>
      <c r="E335" s="5" t="s">
        <v>295</v>
      </c>
      <c r="F335" s="177" t="s">
        <v>701</v>
      </c>
      <c r="G335" s="5"/>
      <c r="H335" s="13">
        <v>0</v>
      </c>
      <c r="I335" s="314">
        <v>0</v>
      </c>
      <c r="J335" s="286"/>
      <c r="K335" s="284"/>
      <c r="L335" s="196">
        <v>0</v>
      </c>
    </row>
    <row r="336" spans="1:20">
      <c r="A336" s="5" t="s">
        <v>702</v>
      </c>
      <c r="B336" s="5" t="s">
        <v>676</v>
      </c>
      <c r="C336" s="386" t="s">
        <v>16</v>
      </c>
      <c r="D336" s="284"/>
      <c r="E336" s="5" t="s">
        <v>11</v>
      </c>
      <c r="F336" s="177" t="s">
        <v>703</v>
      </c>
      <c r="G336" s="5"/>
      <c r="H336" s="13">
        <v>0</v>
      </c>
      <c r="I336" s="314">
        <v>0</v>
      </c>
      <c r="J336" s="286"/>
      <c r="K336" s="284"/>
      <c r="L336" s="196">
        <v>0</v>
      </c>
    </row>
    <row r="337" spans="1:12" ht="45">
      <c r="A337" s="5" t="s">
        <v>704</v>
      </c>
      <c r="B337" s="5" t="s">
        <v>676</v>
      </c>
      <c r="C337" s="386" t="s">
        <v>288</v>
      </c>
      <c r="D337" s="284"/>
      <c r="E337" s="5" t="s">
        <v>295</v>
      </c>
      <c r="F337" s="177" t="s">
        <v>705</v>
      </c>
      <c r="G337" s="5"/>
      <c r="H337" s="14">
        <f>H338</f>
        <v>9800</v>
      </c>
      <c r="I337" s="316">
        <f>I338</f>
        <v>9800</v>
      </c>
      <c r="J337" s="317"/>
      <c r="K337" s="318"/>
      <c r="L337" s="211">
        <v>0</v>
      </c>
    </row>
    <row r="338" spans="1:12" ht="45">
      <c r="A338" s="5" t="s">
        <v>706</v>
      </c>
      <c r="B338" s="5" t="s">
        <v>676</v>
      </c>
      <c r="C338" s="386" t="s">
        <v>288</v>
      </c>
      <c r="D338" s="284"/>
      <c r="E338" s="5" t="s">
        <v>11</v>
      </c>
      <c r="F338" s="177" t="s">
        <v>707</v>
      </c>
      <c r="G338" s="5"/>
      <c r="H338" s="14">
        <f>H339</f>
        <v>9800</v>
      </c>
      <c r="I338" s="316">
        <f>I339</f>
        <v>9800</v>
      </c>
      <c r="J338" s="317"/>
      <c r="K338" s="318"/>
      <c r="L338" s="211">
        <v>0</v>
      </c>
    </row>
    <row r="339" spans="1:12">
      <c r="A339" s="5"/>
      <c r="B339" s="5"/>
      <c r="C339" s="386"/>
      <c r="D339" s="284"/>
      <c r="E339" s="5"/>
      <c r="F339" s="177" t="s">
        <v>943</v>
      </c>
      <c r="G339" s="5" t="s">
        <v>944</v>
      </c>
      <c r="H339" s="13">
        <v>9800</v>
      </c>
      <c r="I339" s="314">
        <v>9800</v>
      </c>
      <c r="J339" s="286"/>
      <c r="K339" s="284"/>
      <c r="L339" s="196">
        <v>0</v>
      </c>
    </row>
    <row r="340" spans="1:12" ht="45">
      <c r="A340" s="5" t="s">
        <v>708</v>
      </c>
      <c r="B340" s="5" t="s">
        <v>676</v>
      </c>
      <c r="C340" s="386" t="s">
        <v>289</v>
      </c>
      <c r="D340" s="284"/>
      <c r="E340" s="5" t="s">
        <v>295</v>
      </c>
      <c r="F340" s="177" t="s">
        <v>709</v>
      </c>
      <c r="G340" s="5"/>
      <c r="H340" s="13">
        <v>0</v>
      </c>
      <c r="I340" s="314">
        <v>0</v>
      </c>
      <c r="J340" s="286"/>
      <c r="K340" s="284"/>
      <c r="L340" s="196">
        <v>0</v>
      </c>
    </row>
    <row r="341" spans="1:12" ht="45">
      <c r="A341" s="5" t="s">
        <v>710</v>
      </c>
      <c r="B341" s="5" t="s">
        <v>676</v>
      </c>
      <c r="C341" s="386" t="s">
        <v>289</v>
      </c>
      <c r="D341" s="284"/>
      <c r="E341" s="5" t="s">
        <v>11</v>
      </c>
      <c r="F341" s="177" t="s">
        <v>711</v>
      </c>
      <c r="G341" s="5"/>
      <c r="H341" s="13">
        <v>0</v>
      </c>
      <c r="I341" s="314">
        <v>0</v>
      </c>
      <c r="J341" s="286"/>
      <c r="K341" s="284"/>
      <c r="L341" s="196">
        <v>0</v>
      </c>
    </row>
    <row r="342" spans="1:12" ht="30">
      <c r="A342" s="5" t="s">
        <v>712</v>
      </c>
      <c r="B342" s="5" t="s">
        <v>676</v>
      </c>
      <c r="C342" s="386" t="s">
        <v>485</v>
      </c>
      <c r="D342" s="284"/>
      <c r="E342" s="5" t="s">
        <v>295</v>
      </c>
      <c r="F342" s="177" t="s">
        <v>713</v>
      </c>
      <c r="G342" s="5"/>
      <c r="H342" s="13">
        <v>0</v>
      </c>
      <c r="I342" s="314">
        <v>0</v>
      </c>
      <c r="J342" s="286"/>
      <c r="K342" s="284"/>
      <c r="L342" s="196">
        <v>0</v>
      </c>
    </row>
    <row r="343" spans="1:12" ht="30">
      <c r="A343" s="5" t="s">
        <v>714</v>
      </c>
      <c r="B343" s="5" t="s">
        <v>676</v>
      </c>
      <c r="C343" s="386" t="s">
        <v>485</v>
      </c>
      <c r="D343" s="284"/>
      <c r="E343" s="5" t="s">
        <v>11</v>
      </c>
      <c r="F343" s="177" t="s">
        <v>715</v>
      </c>
      <c r="G343" s="5"/>
      <c r="H343" s="13">
        <v>0</v>
      </c>
      <c r="I343" s="314">
        <v>0</v>
      </c>
      <c r="J343" s="286"/>
      <c r="K343" s="284"/>
      <c r="L343" s="196">
        <v>0</v>
      </c>
    </row>
    <row r="344" spans="1:12" ht="60">
      <c r="A344" s="5" t="s">
        <v>716</v>
      </c>
      <c r="B344" s="5" t="s">
        <v>676</v>
      </c>
      <c r="C344" s="386" t="s">
        <v>485</v>
      </c>
      <c r="D344" s="284"/>
      <c r="E344" s="5" t="s">
        <v>12</v>
      </c>
      <c r="F344" s="177" t="s">
        <v>717</v>
      </c>
      <c r="G344" s="5"/>
      <c r="H344" s="13">
        <v>0</v>
      </c>
      <c r="I344" s="314">
        <v>0</v>
      </c>
      <c r="J344" s="286"/>
      <c r="K344" s="284"/>
      <c r="L344" s="196">
        <v>0</v>
      </c>
    </row>
    <row r="345" spans="1:12" ht="45">
      <c r="A345" s="10" t="s">
        <v>718</v>
      </c>
      <c r="B345" s="10" t="s">
        <v>719</v>
      </c>
      <c r="C345" s="387" t="s">
        <v>295</v>
      </c>
      <c r="D345" s="318"/>
      <c r="E345" s="10" t="s">
        <v>295</v>
      </c>
      <c r="F345" s="178" t="s">
        <v>720</v>
      </c>
      <c r="G345" s="10"/>
      <c r="H345" s="14">
        <f>H346</f>
        <v>0</v>
      </c>
      <c r="I345" s="316">
        <f>I346</f>
        <v>92153.7</v>
      </c>
      <c r="J345" s="317"/>
      <c r="K345" s="318"/>
      <c r="L345" s="211">
        <f>L346</f>
        <v>0</v>
      </c>
    </row>
    <row r="346" spans="1:12" ht="30">
      <c r="A346" s="5" t="s">
        <v>721</v>
      </c>
      <c r="B346" s="5" t="s">
        <v>719</v>
      </c>
      <c r="C346" s="386" t="s">
        <v>11</v>
      </c>
      <c r="D346" s="284"/>
      <c r="E346" s="5" t="s">
        <v>295</v>
      </c>
      <c r="F346" s="177" t="s">
        <v>722</v>
      </c>
      <c r="G346" s="5"/>
      <c r="H346" s="207">
        <f>H347</f>
        <v>0</v>
      </c>
      <c r="I346" s="314">
        <v>92153.7</v>
      </c>
      <c r="J346" s="323"/>
      <c r="K346" s="324"/>
      <c r="L346" s="196">
        <v>0</v>
      </c>
    </row>
    <row r="347" spans="1:12">
      <c r="A347" s="5" t="s">
        <v>723</v>
      </c>
      <c r="B347" s="5" t="s">
        <v>719</v>
      </c>
      <c r="C347" s="386" t="s">
        <v>11</v>
      </c>
      <c r="D347" s="284"/>
      <c r="E347" s="5" t="s">
        <v>12</v>
      </c>
      <c r="F347" s="177" t="s">
        <v>724</v>
      </c>
      <c r="G347" s="5"/>
      <c r="H347" s="13">
        <v>0</v>
      </c>
      <c r="I347" s="314">
        <v>92153.7</v>
      </c>
      <c r="J347" s="286"/>
      <c r="K347" s="284"/>
      <c r="L347" s="196">
        <v>0</v>
      </c>
    </row>
    <row r="348" spans="1:12" ht="30">
      <c r="A348" s="5"/>
      <c r="B348" s="5"/>
      <c r="C348" s="386"/>
      <c r="D348" s="284"/>
      <c r="E348" s="5"/>
      <c r="F348" s="177" t="s">
        <v>997</v>
      </c>
      <c r="G348" s="5" t="s">
        <v>998</v>
      </c>
      <c r="H348" s="13">
        <v>0</v>
      </c>
      <c r="I348" s="314">
        <v>92153.7</v>
      </c>
      <c r="J348" s="286"/>
      <c r="K348" s="284"/>
      <c r="L348" s="196">
        <v>0</v>
      </c>
    </row>
  </sheetData>
  <mergeCells count="675">
    <mergeCell ref="I34:K34"/>
    <mergeCell ref="I4:L4"/>
    <mergeCell ref="I5:K5"/>
    <mergeCell ref="C6:D6"/>
    <mergeCell ref="I6:K6"/>
    <mergeCell ref="C7:D7"/>
    <mergeCell ref="I7:K7"/>
    <mergeCell ref="A1:O1"/>
    <mergeCell ref="A4:A5"/>
    <mergeCell ref="B4:B5"/>
    <mergeCell ref="C4:D5"/>
    <mergeCell ref="E4:E5"/>
    <mergeCell ref="F4:F5"/>
    <mergeCell ref="G4:G5"/>
    <mergeCell ref="H4:H5"/>
    <mergeCell ref="A2:N3"/>
    <mergeCell ref="C11:D11"/>
    <mergeCell ref="I11:K11"/>
    <mergeCell ref="C12:D12"/>
    <mergeCell ref="I12:K12"/>
    <mergeCell ref="C14:D14"/>
    <mergeCell ref="I14:K14"/>
    <mergeCell ref="C8:D8"/>
    <mergeCell ref="I8:K8"/>
    <mergeCell ref="C9:D9"/>
    <mergeCell ref="I9:K9"/>
    <mergeCell ref="C10:D10"/>
    <mergeCell ref="I10:K10"/>
    <mergeCell ref="C18:D18"/>
    <mergeCell ref="I18:K18"/>
    <mergeCell ref="C19:D19"/>
    <mergeCell ref="I19:K19"/>
    <mergeCell ref="C20:D20"/>
    <mergeCell ref="I20:K20"/>
    <mergeCell ref="C15:D15"/>
    <mergeCell ref="I15:K15"/>
    <mergeCell ref="C16:D16"/>
    <mergeCell ref="I16:K16"/>
    <mergeCell ref="C17:D17"/>
    <mergeCell ref="I17:K17"/>
    <mergeCell ref="I13:K13"/>
    <mergeCell ref="C25:D25"/>
    <mergeCell ref="I25:K25"/>
    <mergeCell ref="C26:D26"/>
    <mergeCell ref="I26:K26"/>
    <mergeCell ref="C27:D27"/>
    <mergeCell ref="I27:K27"/>
    <mergeCell ref="C21:D21"/>
    <mergeCell ref="I21:K21"/>
    <mergeCell ref="C23:D23"/>
    <mergeCell ref="I23:K23"/>
    <mergeCell ref="C24:D24"/>
    <mergeCell ref="I24:K24"/>
    <mergeCell ref="I22:K22"/>
    <mergeCell ref="C31:D31"/>
    <mergeCell ref="I31:K31"/>
    <mergeCell ref="C32:D32"/>
    <mergeCell ref="I32:K32"/>
    <mergeCell ref="C33:D33"/>
    <mergeCell ref="I33:K33"/>
    <mergeCell ref="C28:D28"/>
    <mergeCell ref="I28:K28"/>
    <mergeCell ref="C29:D29"/>
    <mergeCell ref="I29:K29"/>
    <mergeCell ref="C30:D30"/>
    <mergeCell ref="I30:K30"/>
    <mergeCell ref="C38:D38"/>
    <mergeCell ref="I38:K38"/>
    <mergeCell ref="C39:D39"/>
    <mergeCell ref="I39:K39"/>
    <mergeCell ref="C40:D40"/>
    <mergeCell ref="I40:K40"/>
    <mergeCell ref="C35:D35"/>
    <mergeCell ref="I35:K35"/>
    <mergeCell ref="C36:D36"/>
    <mergeCell ref="I36:K36"/>
    <mergeCell ref="C37:D37"/>
    <mergeCell ref="I37:K37"/>
    <mergeCell ref="C44:D44"/>
    <mergeCell ref="I44:K44"/>
    <mergeCell ref="C45:D45"/>
    <mergeCell ref="I45:K45"/>
    <mergeCell ref="C46:D46"/>
    <mergeCell ref="I46:K46"/>
    <mergeCell ref="C41:D41"/>
    <mergeCell ref="I41:K41"/>
    <mergeCell ref="C42:D42"/>
    <mergeCell ref="I42:K42"/>
    <mergeCell ref="C43:D43"/>
    <mergeCell ref="I43:K43"/>
    <mergeCell ref="C50:D50"/>
    <mergeCell ref="I50:K50"/>
    <mergeCell ref="C51:D51"/>
    <mergeCell ref="I51:K51"/>
    <mergeCell ref="C52:D52"/>
    <mergeCell ref="I52:K52"/>
    <mergeCell ref="C47:D47"/>
    <mergeCell ref="I47:K47"/>
    <mergeCell ref="C48:D48"/>
    <mergeCell ref="I48:K48"/>
    <mergeCell ref="C49:D49"/>
    <mergeCell ref="I49:K49"/>
    <mergeCell ref="C56:D56"/>
    <mergeCell ref="I56:K56"/>
    <mergeCell ref="C57:D57"/>
    <mergeCell ref="I57:K57"/>
    <mergeCell ref="C58:D58"/>
    <mergeCell ref="I58:K58"/>
    <mergeCell ref="C53:D53"/>
    <mergeCell ref="I53:K53"/>
    <mergeCell ref="C54:D54"/>
    <mergeCell ref="I54:K54"/>
    <mergeCell ref="C55:D55"/>
    <mergeCell ref="I55:K55"/>
    <mergeCell ref="C62:D62"/>
    <mergeCell ref="I62:K62"/>
    <mergeCell ref="C63:D63"/>
    <mergeCell ref="I63:K63"/>
    <mergeCell ref="C64:D64"/>
    <mergeCell ref="I64:K64"/>
    <mergeCell ref="C59:D59"/>
    <mergeCell ref="I59:K59"/>
    <mergeCell ref="C60:D60"/>
    <mergeCell ref="I60:K60"/>
    <mergeCell ref="C61:D61"/>
    <mergeCell ref="I61:K61"/>
    <mergeCell ref="C69:D69"/>
    <mergeCell ref="I69:K69"/>
    <mergeCell ref="C70:D70"/>
    <mergeCell ref="I70:K70"/>
    <mergeCell ref="C71:D71"/>
    <mergeCell ref="I71:K71"/>
    <mergeCell ref="C65:D65"/>
    <mergeCell ref="I65:K65"/>
    <mergeCell ref="I66:K66"/>
    <mergeCell ref="C67:D67"/>
    <mergeCell ref="I67:K67"/>
    <mergeCell ref="I68:K68"/>
    <mergeCell ref="C75:D75"/>
    <mergeCell ref="I75:K75"/>
    <mergeCell ref="C76:D76"/>
    <mergeCell ref="I76:K76"/>
    <mergeCell ref="C72:D72"/>
    <mergeCell ref="I72:K72"/>
    <mergeCell ref="C73:D73"/>
    <mergeCell ref="I73:K73"/>
    <mergeCell ref="C74:D74"/>
    <mergeCell ref="I74:K74"/>
    <mergeCell ref="C80:D80"/>
    <mergeCell ref="I80:K80"/>
    <mergeCell ref="C81:D81"/>
    <mergeCell ref="I81:K81"/>
    <mergeCell ref="C82:D82"/>
    <mergeCell ref="I82:K82"/>
    <mergeCell ref="C77:D77"/>
    <mergeCell ref="I77:K77"/>
    <mergeCell ref="C78:D78"/>
    <mergeCell ref="I78:K78"/>
    <mergeCell ref="C79:D79"/>
    <mergeCell ref="I79:K79"/>
    <mergeCell ref="C87:D87"/>
    <mergeCell ref="I87:K87"/>
    <mergeCell ref="C88:D88"/>
    <mergeCell ref="I88:K88"/>
    <mergeCell ref="C89:D89"/>
    <mergeCell ref="I89:K89"/>
    <mergeCell ref="I83:K83"/>
    <mergeCell ref="C84:D84"/>
    <mergeCell ref="I84:K84"/>
    <mergeCell ref="C85:D85"/>
    <mergeCell ref="I85:K85"/>
    <mergeCell ref="C86:D86"/>
    <mergeCell ref="I86:K86"/>
    <mergeCell ref="C93:D93"/>
    <mergeCell ref="I93:K93"/>
    <mergeCell ref="C94:D94"/>
    <mergeCell ref="I94:K94"/>
    <mergeCell ref="C95:D95"/>
    <mergeCell ref="I95:K95"/>
    <mergeCell ref="C90:D90"/>
    <mergeCell ref="I90:K90"/>
    <mergeCell ref="C91:D91"/>
    <mergeCell ref="I91:K91"/>
    <mergeCell ref="C92:D92"/>
    <mergeCell ref="I92:K92"/>
    <mergeCell ref="C99:D99"/>
    <mergeCell ref="I99:K99"/>
    <mergeCell ref="C100:D100"/>
    <mergeCell ref="I100:K100"/>
    <mergeCell ref="C101:D101"/>
    <mergeCell ref="I101:K101"/>
    <mergeCell ref="C96:D96"/>
    <mergeCell ref="I96:K96"/>
    <mergeCell ref="C97:D97"/>
    <mergeCell ref="I97:K97"/>
    <mergeCell ref="C98:D98"/>
    <mergeCell ref="I98:K98"/>
    <mergeCell ref="C105:D105"/>
    <mergeCell ref="I105:K105"/>
    <mergeCell ref="C106:D106"/>
    <mergeCell ref="I106:K106"/>
    <mergeCell ref="C107:D107"/>
    <mergeCell ref="I107:K107"/>
    <mergeCell ref="C102:D102"/>
    <mergeCell ref="I102:K102"/>
    <mergeCell ref="C103:D103"/>
    <mergeCell ref="I103:K103"/>
    <mergeCell ref="C104:D104"/>
    <mergeCell ref="I104:K104"/>
    <mergeCell ref="C111:D111"/>
    <mergeCell ref="I111:K111"/>
    <mergeCell ref="C112:D112"/>
    <mergeCell ref="I112:K112"/>
    <mergeCell ref="C113:D113"/>
    <mergeCell ref="I113:K113"/>
    <mergeCell ref="C108:D108"/>
    <mergeCell ref="I108:K108"/>
    <mergeCell ref="C109:D109"/>
    <mergeCell ref="I109:K109"/>
    <mergeCell ref="C110:D110"/>
    <mergeCell ref="I110:K110"/>
    <mergeCell ref="C117:D117"/>
    <mergeCell ref="I117:K117"/>
    <mergeCell ref="C118:D118"/>
    <mergeCell ref="I118:K118"/>
    <mergeCell ref="C119:D119"/>
    <mergeCell ref="I119:K119"/>
    <mergeCell ref="C114:D114"/>
    <mergeCell ref="I114:K114"/>
    <mergeCell ref="C115:D115"/>
    <mergeCell ref="I115:K115"/>
    <mergeCell ref="C116:D116"/>
    <mergeCell ref="I116:K116"/>
    <mergeCell ref="C124:D124"/>
    <mergeCell ref="I124:K124"/>
    <mergeCell ref="C125:D125"/>
    <mergeCell ref="I125:K125"/>
    <mergeCell ref="C126:D126"/>
    <mergeCell ref="I126:K126"/>
    <mergeCell ref="C121:D121"/>
    <mergeCell ref="I121:K121"/>
    <mergeCell ref="C122:D122"/>
    <mergeCell ref="I122:K122"/>
    <mergeCell ref="C123:D123"/>
    <mergeCell ref="I123:K123"/>
    <mergeCell ref="C130:D130"/>
    <mergeCell ref="I130:K130"/>
    <mergeCell ref="C131:D131"/>
    <mergeCell ref="I131:K131"/>
    <mergeCell ref="C132:D132"/>
    <mergeCell ref="I132:K132"/>
    <mergeCell ref="C127:D127"/>
    <mergeCell ref="I127:K127"/>
    <mergeCell ref="C128:D128"/>
    <mergeCell ref="I128:K128"/>
    <mergeCell ref="C129:D129"/>
    <mergeCell ref="I129:K129"/>
    <mergeCell ref="C136:D136"/>
    <mergeCell ref="I136:K136"/>
    <mergeCell ref="C137:D137"/>
    <mergeCell ref="I137:K137"/>
    <mergeCell ref="C138:D138"/>
    <mergeCell ref="I138:K138"/>
    <mergeCell ref="C133:D133"/>
    <mergeCell ref="I133:K133"/>
    <mergeCell ref="C134:D134"/>
    <mergeCell ref="I134:K134"/>
    <mergeCell ref="C135:D135"/>
    <mergeCell ref="I135:K135"/>
    <mergeCell ref="C143:D143"/>
    <mergeCell ref="I143:K143"/>
    <mergeCell ref="C144:D144"/>
    <mergeCell ref="I144:K144"/>
    <mergeCell ref="C145:D145"/>
    <mergeCell ref="I145:K145"/>
    <mergeCell ref="I139:K139"/>
    <mergeCell ref="C140:D140"/>
    <mergeCell ref="I140:K140"/>
    <mergeCell ref="C141:D141"/>
    <mergeCell ref="I141:K141"/>
    <mergeCell ref="C142:D142"/>
    <mergeCell ref="I142:K142"/>
    <mergeCell ref="C149:D149"/>
    <mergeCell ref="I149:K149"/>
    <mergeCell ref="C150:D150"/>
    <mergeCell ref="I150:K150"/>
    <mergeCell ref="C151:D151"/>
    <mergeCell ref="I151:K151"/>
    <mergeCell ref="C146:D146"/>
    <mergeCell ref="I146:K146"/>
    <mergeCell ref="C147:D147"/>
    <mergeCell ref="I147:K147"/>
    <mergeCell ref="C148:D148"/>
    <mergeCell ref="I148:K148"/>
    <mergeCell ref="C155:D155"/>
    <mergeCell ref="I155:K155"/>
    <mergeCell ref="C156:D156"/>
    <mergeCell ref="I156:K156"/>
    <mergeCell ref="C157:D157"/>
    <mergeCell ref="I157:K157"/>
    <mergeCell ref="C152:D152"/>
    <mergeCell ref="I152:K152"/>
    <mergeCell ref="C153:D153"/>
    <mergeCell ref="I153:K153"/>
    <mergeCell ref="C154:D154"/>
    <mergeCell ref="I154:K154"/>
    <mergeCell ref="C161:D161"/>
    <mergeCell ref="I161:K161"/>
    <mergeCell ref="C162:D162"/>
    <mergeCell ref="I162:K162"/>
    <mergeCell ref="C163:D163"/>
    <mergeCell ref="I163:K163"/>
    <mergeCell ref="C158:D158"/>
    <mergeCell ref="I158:K158"/>
    <mergeCell ref="C159:D159"/>
    <mergeCell ref="I159:K159"/>
    <mergeCell ref="C160:D160"/>
    <mergeCell ref="I160:K160"/>
    <mergeCell ref="C167:D167"/>
    <mergeCell ref="I167:K167"/>
    <mergeCell ref="C168:D168"/>
    <mergeCell ref="I168:K168"/>
    <mergeCell ref="C169:D169"/>
    <mergeCell ref="I169:K169"/>
    <mergeCell ref="C164:D164"/>
    <mergeCell ref="I164:K164"/>
    <mergeCell ref="C165:D165"/>
    <mergeCell ref="I165:K165"/>
    <mergeCell ref="C166:D166"/>
    <mergeCell ref="I166:K166"/>
    <mergeCell ref="C173:D173"/>
    <mergeCell ref="I173:K173"/>
    <mergeCell ref="C174:D174"/>
    <mergeCell ref="I174:K174"/>
    <mergeCell ref="C175:D175"/>
    <mergeCell ref="I175:K175"/>
    <mergeCell ref="C170:D170"/>
    <mergeCell ref="I170:K170"/>
    <mergeCell ref="C171:D171"/>
    <mergeCell ref="I171:K171"/>
    <mergeCell ref="C172:D172"/>
    <mergeCell ref="I172:K172"/>
    <mergeCell ref="C179:D179"/>
    <mergeCell ref="I179:K179"/>
    <mergeCell ref="C180:D180"/>
    <mergeCell ref="I180:K180"/>
    <mergeCell ref="C181:D181"/>
    <mergeCell ref="I181:K181"/>
    <mergeCell ref="C176:D176"/>
    <mergeCell ref="I176:K176"/>
    <mergeCell ref="C177:D177"/>
    <mergeCell ref="I177:K177"/>
    <mergeCell ref="C178:D178"/>
    <mergeCell ref="I178:K178"/>
    <mergeCell ref="C185:D185"/>
    <mergeCell ref="I185:K185"/>
    <mergeCell ref="C186:D186"/>
    <mergeCell ref="I186:K186"/>
    <mergeCell ref="C187:D187"/>
    <mergeCell ref="I187:K187"/>
    <mergeCell ref="C182:D182"/>
    <mergeCell ref="I182:K182"/>
    <mergeCell ref="C183:D183"/>
    <mergeCell ref="I183:K183"/>
    <mergeCell ref="C184:D184"/>
    <mergeCell ref="I184:K184"/>
    <mergeCell ref="C191:D191"/>
    <mergeCell ref="I191:K191"/>
    <mergeCell ref="C192:D192"/>
    <mergeCell ref="I192:K192"/>
    <mergeCell ref="C193:D193"/>
    <mergeCell ref="I193:K193"/>
    <mergeCell ref="C188:D188"/>
    <mergeCell ref="I188:K188"/>
    <mergeCell ref="C189:D189"/>
    <mergeCell ref="I189:K189"/>
    <mergeCell ref="C190:D190"/>
    <mergeCell ref="I190:K190"/>
    <mergeCell ref="C198:D198"/>
    <mergeCell ref="I198:K198"/>
    <mergeCell ref="C199:D199"/>
    <mergeCell ref="I199:K199"/>
    <mergeCell ref="C200:D200"/>
    <mergeCell ref="I200:K200"/>
    <mergeCell ref="C194:D194"/>
    <mergeCell ref="I194:K194"/>
    <mergeCell ref="C195:D195"/>
    <mergeCell ref="I195:K195"/>
    <mergeCell ref="C197:D197"/>
    <mergeCell ref="I197:K197"/>
    <mergeCell ref="C205:D205"/>
    <mergeCell ref="I205:K205"/>
    <mergeCell ref="C207:D207"/>
    <mergeCell ref="I207:K207"/>
    <mergeCell ref="C208:D208"/>
    <mergeCell ref="I208:K208"/>
    <mergeCell ref="C201:D201"/>
    <mergeCell ref="I201:K201"/>
    <mergeCell ref="I202:K202"/>
    <mergeCell ref="C203:D203"/>
    <mergeCell ref="I203:K203"/>
    <mergeCell ref="C204:D204"/>
    <mergeCell ref="I204:K204"/>
    <mergeCell ref="I206:K206"/>
    <mergeCell ref="C212:D212"/>
    <mergeCell ref="I212:K212"/>
    <mergeCell ref="C213:D213"/>
    <mergeCell ref="I213:K213"/>
    <mergeCell ref="C214:D214"/>
    <mergeCell ref="I214:K214"/>
    <mergeCell ref="C209:D209"/>
    <mergeCell ref="I209:K209"/>
    <mergeCell ref="C210:D210"/>
    <mergeCell ref="I210:K210"/>
    <mergeCell ref="C211:D211"/>
    <mergeCell ref="I211:K211"/>
    <mergeCell ref="C221:D221"/>
    <mergeCell ref="I221:K221"/>
    <mergeCell ref="C222:D222"/>
    <mergeCell ref="I222:K222"/>
    <mergeCell ref="C223:D223"/>
    <mergeCell ref="I223:K223"/>
    <mergeCell ref="I215:K215"/>
    <mergeCell ref="I216:K216"/>
    <mergeCell ref="C219:D219"/>
    <mergeCell ref="I219:K219"/>
    <mergeCell ref="C220:D220"/>
    <mergeCell ref="I220:K220"/>
    <mergeCell ref="I218:K218"/>
    <mergeCell ref="I217:K217"/>
    <mergeCell ref="C227:D227"/>
    <mergeCell ref="I227:K227"/>
    <mergeCell ref="C228:D228"/>
    <mergeCell ref="I228:K228"/>
    <mergeCell ref="C229:D229"/>
    <mergeCell ref="I229:K229"/>
    <mergeCell ref="C224:D224"/>
    <mergeCell ref="I224:K224"/>
    <mergeCell ref="C225:D225"/>
    <mergeCell ref="I225:K225"/>
    <mergeCell ref="C226:D226"/>
    <mergeCell ref="I226:K226"/>
    <mergeCell ref="C233:D233"/>
    <mergeCell ref="I233:K233"/>
    <mergeCell ref="C234:D234"/>
    <mergeCell ref="I234:K234"/>
    <mergeCell ref="C235:D235"/>
    <mergeCell ref="I235:K235"/>
    <mergeCell ref="C230:D230"/>
    <mergeCell ref="I230:K230"/>
    <mergeCell ref="C231:D231"/>
    <mergeCell ref="I231:K231"/>
    <mergeCell ref="C232:D232"/>
    <mergeCell ref="I232:K232"/>
    <mergeCell ref="C239:D239"/>
    <mergeCell ref="C241:D241"/>
    <mergeCell ref="I239:K239"/>
    <mergeCell ref="C242:D242"/>
    <mergeCell ref="I242:K242"/>
    <mergeCell ref="C236:D236"/>
    <mergeCell ref="I236:K236"/>
    <mergeCell ref="C237:D237"/>
    <mergeCell ref="I237:K237"/>
    <mergeCell ref="C238:D238"/>
    <mergeCell ref="I238:K238"/>
    <mergeCell ref="I240:K240"/>
    <mergeCell ref="I241:K241"/>
    <mergeCell ref="C246:D246"/>
    <mergeCell ref="I246:K246"/>
    <mergeCell ref="C247:D247"/>
    <mergeCell ref="I247:K247"/>
    <mergeCell ref="C248:D248"/>
    <mergeCell ref="I248:K248"/>
    <mergeCell ref="C243:D243"/>
    <mergeCell ref="I243:K243"/>
    <mergeCell ref="C244:D244"/>
    <mergeCell ref="I244:K244"/>
    <mergeCell ref="C245:D245"/>
    <mergeCell ref="I245:K245"/>
    <mergeCell ref="C252:D252"/>
    <mergeCell ref="I252:K252"/>
    <mergeCell ref="C253:D253"/>
    <mergeCell ref="I253:K253"/>
    <mergeCell ref="C254:D254"/>
    <mergeCell ref="I254:K254"/>
    <mergeCell ref="C249:D249"/>
    <mergeCell ref="I249:K249"/>
    <mergeCell ref="C250:D250"/>
    <mergeCell ref="I250:K250"/>
    <mergeCell ref="C251:D251"/>
    <mergeCell ref="I251:K251"/>
    <mergeCell ref="C258:D258"/>
    <mergeCell ref="I258:K258"/>
    <mergeCell ref="C259:D259"/>
    <mergeCell ref="I259:K259"/>
    <mergeCell ref="C260:D260"/>
    <mergeCell ref="I260:K260"/>
    <mergeCell ref="C255:D255"/>
    <mergeCell ref="I255:K255"/>
    <mergeCell ref="C256:D256"/>
    <mergeCell ref="I256:K256"/>
    <mergeCell ref="C257:D257"/>
    <mergeCell ref="I257:K257"/>
    <mergeCell ref="C264:D264"/>
    <mergeCell ref="I264:K264"/>
    <mergeCell ref="C265:D265"/>
    <mergeCell ref="I265:K265"/>
    <mergeCell ref="I266:K266"/>
    <mergeCell ref="C268:D268"/>
    <mergeCell ref="I268:K268"/>
    <mergeCell ref="C261:D261"/>
    <mergeCell ref="I261:K261"/>
    <mergeCell ref="C262:D262"/>
    <mergeCell ref="I262:K262"/>
    <mergeCell ref="C263:D263"/>
    <mergeCell ref="I263:K263"/>
    <mergeCell ref="I267:K267"/>
    <mergeCell ref="C272:D272"/>
    <mergeCell ref="I272:K272"/>
    <mergeCell ref="C273:D273"/>
    <mergeCell ref="I273:K273"/>
    <mergeCell ref="C274:D274"/>
    <mergeCell ref="I274:K274"/>
    <mergeCell ref="C269:D269"/>
    <mergeCell ref="I269:K269"/>
    <mergeCell ref="C270:D270"/>
    <mergeCell ref="I270:K270"/>
    <mergeCell ref="C271:D271"/>
    <mergeCell ref="I271:K271"/>
    <mergeCell ref="C278:D278"/>
    <mergeCell ref="I278:K278"/>
    <mergeCell ref="C279:D279"/>
    <mergeCell ref="I279:K279"/>
    <mergeCell ref="C280:D280"/>
    <mergeCell ref="I280:K280"/>
    <mergeCell ref="C275:D275"/>
    <mergeCell ref="I275:K275"/>
    <mergeCell ref="C276:D276"/>
    <mergeCell ref="I276:K276"/>
    <mergeCell ref="C277:D277"/>
    <mergeCell ref="I277:K277"/>
    <mergeCell ref="C284:D284"/>
    <mergeCell ref="I284:K284"/>
    <mergeCell ref="C285:D285"/>
    <mergeCell ref="I285:K285"/>
    <mergeCell ref="C286:D286"/>
    <mergeCell ref="I286:K286"/>
    <mergeCell ref="C281:D281"/>
    <mergeCell ref="I281:K281"/>
    <mergeCell ref="C282:D282"/>
    <mergeCell ref="I282:K282"/>
    <mergeCell ref="C283:D283"/>
    <mergeCell ref="I283:K283"/>
    <mergeCell ref="C290:D290"/>
    <mergeCell ref="I290:K290"/>
    <mergeCell ref="C291:D291"/>
    <mergeCell ref="I291:K291"/>
    <mergeCell ref="C292:D292"/>
    <mergeCell ref="I292:K292"/>
    <mergeCell ref="C287:D287"/>
    <mergeCell ref="I287:K287"/>
    <mergeCell ref="C288:D288"/>
    <mergeCell ref="I288:K288"/>
    <mergeCell ref="C289:D289"/>
    <mergeCell ref="I289:K289"/>
    <mergeCell ref="C296:D296"/>
    <mergeCell ref="I296:K296"/>
    <mergeCell ref="C297:D297"/>
    <mergeCell ref="I297:K297"/>
    <mergeCell ref="I298:K298"/>
    <mergeCell ref="C299:D299"/>
    <mergeCell ref="I299:K299"/>
    <mergeCell ref="C293:D293"/>
    <mergeCell ref="I293:K293"/>
    <mergeCell ref="C294:D294"/>
    <mergeCell ref="I294:K294"/>
    <mergeCell ref="C295:D295"/>
    <mergeCell ref="I295:K295"/>
    <mergeCell ref="C304:D304"/>
    <mergeCell ref="I304:K304"/>
    <mergeCell ref="C305:D305"/>
    <mergeCell ref="I305:K305"/>
    <mergeCell ref="C306:D306"/>
    <mergeCell ref="I306:K306"/>
    <mergeCell ref="I300:K300"/>
    <mergeCell ref="I301:K301"/>
    <mergeCell ref="C302:D302"/>
    <mergeCell ref="I302:K302"/>
    <mergeCell ref="C303:D303"/>
    <mergeCell ref="I303:K303"/>
    <mergeCell ref="C310:D310"/>
    <mergeCell ref="I310:K310"/>
    <mergeCell ref="C311:D311"/>
    <mergeCell ref="I311:K311"/>
    <mergeCell ref="C312:D312"/>
    <mergeCell ref="I312:K312"/>
    <mergeCell ref="C307:D307"/>
    <mergeCell ref="I307:K307"/>
    <mergeCell ref="C308:D308"/>
    <mergeCell ref="I308:K308"/>
    <mergeCell ref="C309:D309"/>
    <mergeCell ref="I309:K309"/>
    <mergeCell ref="C316:D316"/>
    <mergeCell ref="I316:K316"/>
    <mergeCell ref="C317:D317"/>
    <mergeCell ref="I317:K317"/>
    <mergeCell ref="C318:D318"/>
    <mergeCell ref="I318:K318"/>
    <mergeCell ref="C313:D313"/>
    <mergeCell ref="I313:K313"/>
    <mergeCell ref="C314:D314"/>
    <mergeCell ref="I314:K314"/>
    <mergeCell ref="C315:D315"/>
    <mergeCell ref="I315:K315"/>
    <mergeCell ref="C322:D322"/>
    <mergeCell ref="I322:K322"/>
    <mergeCell ref="C323:D323"/>
    <mergeCell ref="I323:K323"/>
    <mergeCell ref="C324:D324"/>
    <mergeCell ref="I324:K324"/>
    <mergeCell ref="C319:D319"/>
    <mergeCell ref="I319:K319"/>
    <mergeCell ref="C320:D320"/>
    <mergeCell ref="I320:K320"/>
    <mergeCell ref="C321:D321"/>
    <mergeCell ref="I321:K321"/>
    <mergeCell ref="C328:D328"/>
    <mergeCell ref="I328:K328"/>
    <mergeCell ref="C329:D329"/>
    <mergeCell ref="I329:K329"/>
    <mergeCell ref="C330:D330"/>
    <mergeCell ref="I330:K330"/>
    <mergeCell ref="C325:D325"/>
    <mergeCell ref="I325:K325"/>
    <mergeCell ref="C326:D326"/>
    <mergeCell ref="I326:K326"/>
    <mergeCell ref="C327:D327"/>
    <mergeCell ref="I327:K327"/>
    <mergeCell ref="I339:K339"/>
    <mergeCell ref="C334:D334"/>
    <mergeCell ref="I334:K334"/>
    <mergeCell ref="C335:D335"/>
    <mergeCell ref="I335:K335"/>
    <mergeCell ref="C336:D336"/>
    <mergeCell ref="I336:K336"/>
    <mergeCell ref="C331:D331"/>
    <mergeCell ref="I331:K331"/>
    <mergeCell ref="C332:D332"/>
    <mergeCell ref="I332:K332"/>
    <mergeCell ref="C333:D333"/>
    <mergeCell ref="I333:K333"/>
    <mergeCell ref="I120:K120"/>
    <mergeCell ref="C346:D346"/>
    <mergeCell ref="I346:K346"/>
    <mergeCell ref="C347:D347"/>
    <mergeCell ref="I347:K347"/>
    <mergeCell ref="C348:D348"/>
    <mergeCell ref="I348:K348"/>
    <mergeCell ref="C343:D343"/>
    <mergeCell ref="I343:K343"/>
    <mergeCell ref="C344:D344"/>
    <mergeCell ref="I344:K344"/>
    <mergeCell ref="C345:D345"/>
    <mergeCell ref="I345:K345"/>
    <mergeCell ref="C340:D340"/>
    <mergeCell ref="I340:K340"/>
    <mergeCell ref="C341:D341"/>
    <mergeCell ref="I341:K341"/>
    <mergeCell ref="C342:D342"/>
    <mergeCell ref="I342:K342"/>
    <mergeCell ref="C337:D337"/>
    <mergeCell ref="I337:K337"/>
    <mergeCell ref="C338:D338"/>
    <mergeCell ref="I338:K338"/>
    <mergeCell ref="C339:D339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հավելված</vt:lpstr>
      <vt:lpstr>հատված 1</vt:lpstr>
      <vt:lpstr>հատված 2</vt:lpstr>
      <vt:lpstr>հատված 3</vt:lpstr>
      <vt:lpstr>հատված 4-5</vt:lpstr>
      <vt:lpstr>հատված 6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Asus-H510M</dc:creator>
  <cp:lastModifiedBy>Asus-H510M</cp:lastModifiedBy>
  <cp:lastPrinted>2024-10-04T10:52:29Z</cp:lastPrinted>
  <dcterms:created xsi:type="dcterms:W3CDTF">2023-12-08T11:39:42Z</dcterms:created>
  <dcterms:modified xsi:type="dcterms:W3CDTF">2024-10-23T05:58:31Z</dcterms:modified>
</cp:coreProperties>
</file>